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23256" windowHeight="12576"/>
  </bookViews>
  <sheets>
    <sheet name="2024" sheetId="1" r:id="rId1"/>
  </sheets>
  <calcPr calcId="124519"/>
</workbook>
</file>

<file path=xl/calcChain.xml><?xml version="1.0" encoding="utf-8"?>
<calcChain xmlns="http://schemas.openxmlformats.org/spreadsheetml/2006/main">
  <c r="E176" i="1"/>
  <c r="E177"/>
  <c r="E178"/>
  <c r="E179"/>
  <c r="C179"/>
  <c r="D180"/>
  <c r="E174" s="1"/>
  <c r="B180"/>
  <c r="C174" s="1"/>
  <c r="C176" l="1"/>
  <c r="C177"/>
  <c r="C178"/>
  <c r="E175"/>
  <c r="E171"/>
  <c r="C175"/>
  <c r="C170"/>
  <c r="E173"/>
  <c r="C173"/>
  <c r="E172"/>
  <c r="C172"/>
  <c r="E168"/>
  <c r="C171"/>
  <c r="E169"/>
  <c r="E170"/>
  <c r="C168"/>
  <c r="C169"/>
  <c r="E167"/>
  <c r="C167"/>
  <c r="E138"/>
  <c r="E139"/>
  <c r="E144"/>
  <c r="E145"/>
  <c r="E146"/>
  <c r="E147"/>
  <c r="E152"/>
  <c r="E153"/>
  <c r="E154"/>
  <c r="E155"/>
  <c r="E160"/>
  <c r="E161"/>
  <c r="E162"/>
  <c r="E163"/>
  <c r="C163"/>
  <c r="C164"/>
  <c r="C165"/>
  <c r="C166"/>
  <c r="E143"/>
  <c r="C162"/>
  <c r="E164" l="1"/>
  <c r="E156"/>
  <c r="E148"/>
  <c r="E140"/>
  <c r="E165"/>
  <c r="E157"/>
  <c r="E149"/>
  <c r="E141"/>
  <c r="E166"/>
  <c r="E158"/>
  <c r="E150"/>
  <c r="E142"/>
  <c r="E159"/>
  <c r="E151"/>
  <c r="K115"/>
  <c r="K125"/>
  <c r="C125"/>
  <c r="D125"/>
  <c r="E125"/>
  <c r="F125"/>
  <c r="G125"/>
  <c r="H125"/>
  <c r="I125"/>
  <c r="J125"/>
  <c r="B125"/>
  <c r="K101"/>
  <c r="K111"/>
  <c r="C111"/>
  <c r="D111"/>
  <c r="E111"/>
  <c r="F111"/>
  <c r="G111"/>
  <c r="H111"/>
  <c r="I111"/>
  <c r="J111"/>
  <c r="B111"/>
  <c r="K91"/>
  <c r="K97"/>
  <c r="C97"/>
  <c r="D97"/>
  <c r="E97"/>
  <c r="F97"/>
  <c r="G97"/>
  <c r="H97"/>
  <c r="I97"/>
  <c r="J97"/>
  <c r="K87"/>
  <c r="C87"/>
  <c r="D87"/>
  <c r="E87"/>
  <c r="F87"/>
  <c r="G87"/>
  <c r="H87"/>
  <c r="I87"/>
  <c r="J87"/>
  <c r="B97"/>
  <c r="B87"/>
  <c r="C139" l="1"/>
  <c r="C140"/>
  <c r="C141"/>
  <c r="C142"/>
  <c r="C143"/>
  <c r="C144"/>
  <c r="C145"/>
  <c r="C146"/>
  <c r="C147"/>
  <c r="C148"/>
  <c r="C149"/>
  <c r="C150"/>
  <c r="C151"/>
  <c r="C152"/>
  <c r="C153"/>
  <c r="C154"/>
  <c r="C155"/>
  <c r="C156"/>
  <c r="C157"/>
  <c r="C158"/>
  <c r="C159"/>
  <c r="C160"/>
  <c r="C161"/>
  <c r="B115" l="1"/>
  <c r="C115"/>
  <c r="D115"/>
  <c r="E115"/>
  <c r="F115"/>
  <c r="G115"/>
  <c r="H115"/>
  <c r="I115"/>
  <c r="J115"/>
  <c r="B101"/>
  <c r="C101"/>
  <c r="D101"/>
  <c r="E101"/>
  <c r="F101"/>
  <c r="G101"/>
  <c r="H101"/>
  <c r="I101"/>
  <c r="J101"/>
  <c r="B91"/>
  <c r="C91"/>
  <c r="D91"/>
  <c r="E91"/>
  <c r="F91"/>
  <c r="G91"/>
  <c r="H91"/>
  <c r="I91"/>
  <c r="J91"/>
  <c r="N63"/>
  <c r="N49"/>
  <c r="N39"/>
  <c r="F33" l="1"/>
  <c r="G33"/>
  <c r="H33"/>
  <c r="I33"/>
  <c r="J33"/>
  <c r="L33"/>
  <c r="L45"/>
  <c r="L59"/>
  <c r="L73"/>
  <c r="C138" l="1"/>
  <c r="C137"/>
  <c r="E137"/>
  <c r="E180" s="1"/>
  <c r="C180" l="1"/>
  <c r="N72"/>
  <c r="N71"/>
  <c r="N70"/>
  <c r="N69"/>
  <c r="N68"/>
  <c r="N67"/>
  <c r="N66"/>
  <c r="N65"/>
  <c r="N64"/>
  <c r="N58"/>
  <c r="N57"/>
  <c r="N56"/>
  <c r="N55"/>
  <c r="N54"/>
  <c r="N53"/>
  <c r="N52"/>
  <c r="N51"/>
  <c r="N50"/>
  <c r="N44"/>
  <c r="N43"/>
  <c r="N42"/>
  <c r="N41"/>
  <c r="N40"/>
  <c r="N35"/>
  <c r="N32"/>
  <c r="N31"/>
  <c r="N30"/>
  <c r="N29"/>
  <c r="N28"/>
  <c r="M33"/>
  <c r="M45"/>
  <c r="M59"/>
  <c r="M73"/>
  <c r="K33"/>
  <c r="K45"/>
  <c r="K59"/>
  <c r="K73"/>
  <c r="J45"/>
  <c r="J59"/>
  <c r="J73"/>
  <c r="I73"/>
  <c r="I59"/>
  <c r="I45"/>
  <c r="H73"/>
  <c r="H59"/>
  <c r="H45"/>
  <c r="G45"/>
  <c r="G59"/>
  <c r="G73"/>
  <c r="F73"/>
  <c r="F59"/>
  <c r="F45"/>
  <c r="E73"/>
  <c r="E59"/>
  <c r="E45"/>
  <c r="E33"/>
  <c r="D73"/>
  <c r="D59"/>
  <c r="D45"/>
  <c r="D33"/>
  <c r="C73"/>
  <c r="C59"/>
  <c r="C45"/>
  <c r="C33"/>
  <c r="B73" l="1"/>
  <c r="N73" s="1"/>
  <c r="B59"/>
  <c r="N59" s="1"/>
  <c r="B45"/>
  <c r="B33"/>
  <c r="N45" l="1"/>
  <c r="N33"/>
</calcChain>
</file>

<file path=xl/sharedStrings.xml><?xml version="1.0" encoding="utf-8"?>
<sst xmlns="http://schemas.openxmlformats.org/spreadsheetml/2006/main" count="201" uniqueCount="106">
  <si>
    <t>AUTRES</t>
  </si>
  <si>
    <t>Bloc</t>
  </si>
  <si>
    <t>ASEAN</t>
  </si>
  <si>
    <t>GRANDE_CHINE</t>
  </si>
  <si>
    <t>INDE_PAKISTAN</t>
  </si>
  <si>
    <t>JAPON_COREE</t>
  </si>
  <si>
    <t>MOYEN_ORIENT</t>
  </si>
  <si>
    <t>SADC</t>
  </si>
  <si>
    <t>UE</t>
  </si>
  <si>
    <t>Groupe d'utilisation économique</t>
  </si>
  <si>
    <t>ALIMENTATION</t>
  </si>
  <si>
    <t>ENERGIE</t>
  </si>
  <si>
    <t>EQUIPEMENT</t>
  </si>
  <si>
    <t>MATIERE PREMIERE</t>
  </si>
  <si>
    <t>AUTRES BIENS</t>
  </si>
  <si>
    <t>Import mensuel total</t>
  </si>
  <si>
    <t>Janvier</t>
  </si>
  <si>
    <t>Import total</t>
  </si>
  <si>
    <t>PARTIE 1 : NOTE INTRODUCTIVE</t>
  </si>
  <si>
    <t>Abréviation</t>
  </si>
  <si>
    <t>Signification</t>
  </si>
  <si>
    <t>Association of SouthEast Asian Nations</t>
  </si>
  <si>
    <t>GRANDE CHINE</t>
  </si>
  <si>
    <t>Chine, Taiwan, Hong Kong et Macao</t>
  </si>
  <si>
    <t>JAPON-COREE</t>
  </si>
  <si>
    <t>Japon, Corée du Sud</t>
  </si>
  <si>
    <t>Southern African Development Community</t>
  </si>
  <si>
    <t>PARTIE 2 : TABLEAUX STATISTIQUES</t>
  </si>
  <si>
    <t>Import mensuel total (CAF) en million de USD</t>
  </si>
  <si>
    <t>Union Européenne à l'exclusion des Régions ultrapériphériques</t>
  </si>
  <si>
    <t>Février</t>
  </si>
  <si>
    <t>Somme</t>
  </si>
  <si>
    <t>Mars</t>
  </si>
  <si>
    <t>Avril</t>
  </si>
  <si>
    <t>Mai</t>
  </si>
  <si>
    <t>Juin</t>
  </si>
  <si>
    <t>Juillet</t>
  </si>
  <si>
    <t>Août</t>
  </si>
  <si>
    <t>Septembre</t>
  </si>
  <si>
    <t>Octobre</t>
  </si>
  <si>
    <t>Novembre</t>
  </si>
  <si>
    <t>Décembre</t>
  </si>
  <si>
    <t>Droits &amp; Taxes exonérés</t>
  </si>
  <si>
    <t>Motif de l'exonération</t>
  </si>
  <si>
    <t>Part</t>
  </si>
  <si>
    <t>Total</t>
  </si>
  <si>
    <t>Montant</t>
  </si>
  <si>
    <t>Tableau 1.1 : Import mensuel total provisoire par type de produit (en milliard d'Ariary) - Source : DGD\DSCD</t>
  </si>
  <si>
    <t>Tableau 1.2 : Import mensuel total provisoire par type de produit (en millier de tonne) - Source : DGD\DSCD</t>
  </si>
  <si>
    <t>Tableau 1.3 : Import mensuel total provisoire par bloc géo-économique (en milliard d'Ariary) - Source : DGD\DSCD</t>
  </si>
  <si>
    <t>Tableau 1.4 : Import mensuel total provisoire par bloc géo-économique (en millier de tonne) - Source : DGD\DSCD</t>
  </si>
  <si>
    <t>DEUXIEME SECTION : IMPORTATIONS SUR LES DIX DERNIERES ANNEES</t>
  </si>
  <si>
    <t>Tableau 2.1 : Import total par type de produit (en milliard d'Ariary) - Source : DGD\DSCD</t>
  </si>
  <si>
    <t>Tableau 2.2 : Import total par type de produit (en millier de tonne) - Source : DGD\DSCD</t>
  </si>
  <si>
    <t>Tableau 2.3 : Import total par bloc géo-économique (en milliard d'Ariary) - Source : DGD\DSCD</t>
  </si>
  <si>
    <t>Tableau 2.4 : Import total par bloc géo-économique (en millier de tonne) - Source : DGD\DSCD</t>
  </si>
  <si>
    <t>IMPORTATION ET EXONERATION DE DROITS ET TAXES</t>
  </si>
  <si>
    <t>USD</t>
  </si>
  <si>
    <t>Dollar des Etats-Unis d'Amérique</t>
  </si>
  <si>
    <t>FRANCHISE POUR MISSIONS DIPLOMATIQUES AMBASSADES</t>
  </si>
  <si>
    <t>FRANCHISE POUR MISSIONS DIPLOMATIQUES CONSULATS</t>
  </si>
  <si>
    <t>EXONERATION PROVISOIRE AD MISSIONS DIPLOMATIQUES</t>
  </si>
  <si>
    <t>ISNU FAO OIT BIT OMS PNUD UNICEF FNUAP PAM BAD FAD OIM FIDA</t>
  </si>
  <si>
    <t>EXONERATION PROVISOIRE AD ISNU</t>
  </si>
  <si>
    <t>FRANCHISE LIVRES ANNEXE A ACCORD FLORENCE ET PROTOCOLE NAIROBI</t>
  </si>
  <si>
    <t>FRANCHISE MATERIEL SPORTIF ANNEXE F PROTOCOLE NAIROBI</t>
  </si>
  <si>
    <t>FRANCHISE ACCORD DE DEVELOPPEMENT USAID</t>
  </si>
  <si>
    <t>FRANCHISE ONG ETRANGERES ACCORD DE SIEGE FONCTIONNEMENT ONG</t>
  </si>
  <si>
    <t>FRANCHISE OI IPM</t>
  </si>
  <si>
    <t>EXONERATION PROVISOIRE AD ONG ORGANISATIONS INTERNATIONALES</t>
  </si>
  <si>
    <t>FRANCHISE LGIM DMSA</t>
  </si>
  <si>
    <t>FRANCHISE LGIM SOUS TRAITANTS</t>
  </si>
  <si>
    <t>FRANCHISE DONS ETS HOSPITALIERS PUBLICS OU DES ARMEES</t>
  </si>
  <si>
    <t>FRANCHISE ORGANES TITULAIRES DECRET RUP</t>
  </si>
  <si>
    <t>FRANCHISE NOTE DE CONSEIL HUILE BRUTE ALIMENTAIRE</t>
  </si>
  <si>
    <t>FRANCHISE DEMENAGEMENT</t>
  </si>
  <si>
    <t>FRANCHISE RETOUR MARCHANDISES</t>
  </si>
  <si>
    <t>FRANCHISE AVITAILLEMENT NAVIRES ET AERONEFS</t>
  </si>
  <si>
    <t>FRANCHISE ACCORD DE DEVELOPPEMENT PEACE CORPS</t>
  </si>
  <si>
    <t>FRANCHISE OI ASECNA</t>
  </si>
  <si>
    <t>FRANCHISE NOTE DE CONSEIL PAM</t>
  </si>
  <si>
    <t>ISNU BCR BM WB FMI ONUDI UNOPS</t>
  </si>
  <si>
    <t>FRANCHISE OI AFRICA RICE</t>
  </si>
  <si>
    <t>PREMIERE SECTION : IMPORTATIONS SUR L'ANNEE 2025</t>
  </si>
  <si>
    <t>Valeur Import exonérée</t>
  </si>
  <si>
    <t>FRANCHISE MINISTERE POSTE</t>
  </si>
  <si>
    <t>FRANCHISE INSTRUMENTS SCIENTIFIQUES ANNEXE D ACCORD FLORENCE ET PROTOCOLE NAIROBI</t>
  </si>
  <si>
    <t>FRANCHISE ACCORD DE DEVELOPPEMENT GIZ</t>
  </si>
  <si>
    <t>FRANCHISE MATERIELS MILITAIRES MISSION DE COOPERATION MILITAIRE FRANCAISE</t>
  </si>
  <si>
    <t>FRANCHISE DONS ORGANES LUTTE CONTRE GRANDES ENDEMIES</t>
  </si>
  <si>
    <t>FRANCHISE DONS ORGANES TITULAIRES AGREMENT ŒUVRES SOLIDARITE</t>
  </si>
  <si>
    <t>FRANCHISE CROIX ROUGE MALAGASY</t>
  </si>
  <si>
    <t>FRANCHISE BANQUE CENTRALE</t>
  </si>
  <si>
    <t>FRANCHISE ACCORD DE DEVELOPPEMENT AFD</t>
  </si>
  <si>
    <t>FRANCHISE DONS CTD</t>
  </si>
  <si>
    <t>Etats-Unis d'Amérique, Mexique et Canada</t>
  </si>
  <si>
    <t>FRANCHISE POUR MISSIONS DIPLOMATIQUES UE</t>
  </si>
  <si>
    <t>FRANCHISE HERITAGE</t>
  </si>
  <si>
    <t>FRANCHISE ETABLISSEMENT ENSEIGNEMENT AMERICAN SCHOOL</t>
  </si>
  <si>
    <t>FRANCHISE ONG ETRANGERES ACCORD DE SIEGE PREMIERE INSTALLATION</t>
  </si>
  <si>
    <t>FRANCHISE ETABLISSEMENT ENSEIGNEMENT ALLIANCE FRANCAISE</t>
  </si>
  <si>
    <t>PARTIE 3 : EXONERATION DE DROITS ET TAXES A L'IMPORTATION A FIN OCTOBRE 2025 (EN MILLIARD D'ARIARY)</t>
  </si>
  <si>
    <t>FRANCHISE ACCORD COTONOU FOURNITURES MINISTERES</t>
  </si>
  <si>
    <t>FRANCHISE ACCORD DE DEVELOPPEMENT EXPERTISE France</t>
  </si>
  <si>
    <t>FRANCHISE OI CRFIM</t>
  </si>
  <si>
    <t>FRANCHISE OI OIF</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</si>
</sst>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_-* #,##0\ _€_-;\-* #,##0\ _€_-;_-* &quot;-&quot;??\ _€_-;_-@_-"/>
    <numFmt numFmtId="166" formatCode="#,##0.0"/>
    <numFmt numFmtId="167" formatCode="#,##0.0_ ;\-#,##0.0\ "/>
  </numFmts>
  <fonts count="2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
      <b/>
      <sz val="11"/>
      <color rgb="FFFF0000"/>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43"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79">
    <xf numFmtId="0" fontId="0" fillId="0" borderId="0" xfId="0"/>
    <xf numFmtId="164" fontId="1" fillId="0" borderId="0" xfId="31" applyNumberFormat="1" applyFont="1"/>
    <xf numFmtId="164"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Alignment="1">
      <alignment horizontal="justify" vertical="top" wrapText="1"/>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Alignment="1">
      <alignment horizontal="center" vertical="top" wrapText="1"/>
    </xf>
    <xf numFmtId="0" fontId="0" fillId="0" borderId="0" xfId="0" applyAlignment="1">
      <alignment horizontal="left" vertical="top" wrapText="1"/>
    </xf>
    <xf numFmtId="0" fontId="18" fillId="0" borderId="0" xfId="0" applyFont="1" applyAlignment="1">
      <alignment vertical="top"/>
    </xf>
    <xf numFmtId="0" fontId="18" fillId="0" borderId="0" xfId="0" applyFont="1" applyAlignment="1">
      <alignment horizontal="left" vertical="top"/>
    </xf>
    <xf numFmtId="9" fontId="1" fillId="0" borderId="0" xfId="43" applyFont="1" applyBorder="1" applyAlignment="1">
      <alignment horizontal="center" vertical="center"/>
    </xf>
    <xf numFmtId="9" fontId="1" fillId="0" borderId="0" xfId="43" applyFont="1"/>
    <xf numFmtId="164" fontId="1" fillId="0" borderId="0" xfId="31" applyNumberFormat="1" applyFont="1" applyFill="1" applyBorder="1"/>
    <xf numFmtId="164" fontId="1" fillId="0" borderId="0" xfId="31" applyNumberFormat="1" applyFont="1" applyFill="1" applyBorder="1" applyAlignment="1">
      <alignment vertical="center" wrapText="1"/>
    </xf>
    <xf numFmtId="9" fontId="0" fillId="0" borderId="0" xfId="43" applyFont="1" applyFill="1" applyBorder="1" applyAlignment="1">
      <alignment horizontal="center"/>
    </xf>
    <xf numFmtId="165" fontId="0" fillId="0" borderId="0" xfId="0" applyNumberFormat="1"/>
    <xf numFmtId="0" fontId="17" fillId="35" borderId="0" xfId="0" applyFont="1" applyFill="1" applyAlignment="1">
      <alignment vertical="center" wrapText="1"/>
    </xf>
    <xf numFmtId="0" fontId="17" fillId="35" borderId="0" xfId="0" applyFont="1" applyFill="1" applyAlignment="1">
      <alignment vertical="top" wrapText="1"/>
    </xf>
    <xf numFmtId="166" fontId="17" fillId="35" borderId="18" xfId="0" applyNumberFormat="1" applyFont="1" applyFill="1" applyBorder="1" applyAlignment="1">
      <alignment horizontal="right" vertical="top" wrapText="1"/>
    </xf>
    <xf numFmtId="166" fontId="17" fillId="35" borderId="19" xfId="0" applyNumberFormat="1" applyFont="1" applyFill="1" applyBorder="1" applyAlignment="1">
      <alignment horizontal="center" vertical="top" wrapText="1"/>
    </xf>
    <xf numFmtId="166" fontId="17" fillId="35" borderId="20" xfId="0" applyNumberFormat="1" applyFont="1" applyFill="1" applyBorder="1" applyAlignment="1">
      <alignment horizontal="center" vertical="top" wrapText="1"/>
    </xf>
    <xf numFmtId="166"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Alignment="1">
      <alignment horizontal="left"/>
    </xf>
    <xf numFmtId="166" fontId="17" fillId="35" borderId="20" xfId="0" applyNumberFormat="1" applyFont="1" applyFill="1" applyBorder="1"/>
    <xf numFmtId="9" fontId="17" fillId="35" borderId="23" xfId="43" applyFont="1" applyFill="1" applyBorder="1" applyAlignment="1">
      <alignment horizontal="center"/>
    </xf>
    <xf numFmtId="166" fontId="17" fillId="35" borderId="0" xfId="0" applyNumberFormat="1" applyFont="1" applyFill="1"/>
    <xf numFmtId="166" fontId="16" fillId="0" borderId="1" xfId="0" applyNumberFormat="1" applyFont="1" applyBorder="1"/>
    <xf numFmtId="166" fontId="1" fillId="0" borderId="1" xfId="31" applyNumberFormat="1" applyFont="1" applyBorder="1"/>
    <xf numFmtId="166" fontId="16" fillId="0" borderId="1" xfId="31" applyNumberFormat="1" applyFont="1" applyBorder="1"/>
    <xf numFmtId="166" fontId="16" fillId="33" borderId="0" xfId="0" applyNumberFormat="1" applyFont="1" applyFill="1"/>
    <xf numFmtId="166" fontId="16" fillId="33" borderId="0" xfId="31" applyNumberFormat="1" applyFont="1" applyFill="1"/>
    <xf numFmtId="166" fontId="16" fillId="34" borderId="0" xfId="0" applyNumberFormat="1" applyFont="1" applyFill="1"/>
    <xf numFmtId="166" fontId="1" fillId="34" borderId="0" xfId="31" applyNumberFormat="1" applyFont="1" applyFill="1"/>
    <xf numFmtId="166" fontId="16" fillId="34" borderId="0" xfId="31" applyNumberFormat="1" applyFont="1" applyFill="1"/>
    <xf numFmtId="166" fontId="16" fillId="0" borderId="0" xfId="0" applyNumberFormat="1" applyFont="1" applyAlignment="1">
      <alignment horizontal="left" vertical="center" indent="3"/>
    </xf>
    <xf numFmtId="166" fontId="1" fillId="0" borderId="0" xfId="31" applyNumberFormat="1" applyFont="1"/>
    <xf numFmtId="166" fontId="0" fillId="0" borderId="0" xfId="0" applyNumberFormat="1" applyAlignment="1">
      <alignment vertical="center" wrapText="1"/>
    </xf>
    <xf numFmtId="166" fontId="16" fillId="0" borderId="0" xfId="0" applyNumberFormat="1" applyFont="1" applyAlignment="1">
      <alignment horizontal="center"/>
    </xf>
    <xf numFmtId="166" fontId="0" fillId="0" borderId="0" xfId="0" applyNumberFormat="1"/>
    <xf numFmtId="166" fontId="19" fillId="0" borderId="0" xfId="0" applyNumberFormat="1" applyFont="1" applyAlignment="1">
      <alignment horizontal="center"/>
    </xf>
    <xf numFmtId="166" fontId="16" fillId="0" borderId="0" xfId="0" applyNumberFormat="1" applyFont="1"/>
    <xf numFmtId="167" fontId="0" fillId="0" borderId="0" xfId="31" applyNumberFormat="1" applyFont="1"/>
    <xf numFmtId="3" fontId="16" fillId="33" borderId="0" xfId="31" applyNumberFormat="1" applyFont="1" applyFill="1"/>
    <xf numFmtId="166" fontId="16" fillId="33" borderId="0" xfId="31" quotePrefix="1" applyNumberFormat="1" applyFont="1" applyFill="1" applyAlignment="1">
      <alignment horizontal="right"/>
    </xf>
    <xf numFmtId="166" fontId="16" fillId="33" borderId="0" xfId="31" applyNumberFormat="1" applyFont="1" applyFill="1" applyAlignment="1">
      <alignment horizontal="right"/>
    </xf>
    <xf numFmtId="167" fontId="1" fillId="0" borderId="0" xfId="31" applyNumberFormat="1" applyFont="1"/>
    <xf numFmtId="164" fontId="3" fillId="0" borderId="0" xfId="31" applyNumberFormat="1" applyFont="1" applyFill="1" applyBorder="1"/>
    <xf numFmtId="0" fontId="3" fillId="0" borderId="0" xfId="0" applyFont="1" applyAlignment="1">
      <alignment vertical="center" wrapText="1"/>
    </xf>
    <xf numFmtId="165" fontId="20" fillId="0" borderId="0" xfId="31" quotePrefix="1" applyNumberFormat="1" applyFont="1" applyFill="1" applyBorder="1" applyAlignment="1">
      <alignment horizontal="center"/>
    </xf>
    <xf numFmtId="164" fontId="20" fillId="0" borderId="0" xfId="31" applyNumberFormat="1" applyFont="1" applyFill="1" applyBorder="1"/>
    <xf numFmtId="165" fontId="20" fillId="0" borderId="0" xfId="31" applyNumberFormat="1" applyFont="1" applyFill="1" applyBorder="1" applyAlignment="1">
      <alignment horizontal="center"/>
    </xf>
    <xf numFmtId="0" fontId="3" fillId="0" borderId="0" xfId="0" applyFont="1"/>
    <xf numFmtId="166" fontId="20" fillId="0" borderId="0" xfId="31" applyNumberFormat="1" applyFont="1" applyFill="1"/>
    <xf numFmtId="166" fontId="3" fillId="0" borderId="0" xfId="31" applyNumberFormat="1" applyFont="1"/>
    <xf numFmtId="164" fontId="3" fillId="0" borderId="0" xfId="31" applyNumberFormat="1" applyFont="1"/>
    <xf numFmtId="9" fontId="20" fillId="0" borderId="0" xfId="43" applyFont="1" applyAlignment="1">
      <alignment horizontal="left" vertical="center" indent="3"/>
    </xf>
    <xf numFmtId="166" fontId="20" fillId="0" borderId="0" xfId="0" applyNumberFormat="1" applyFont="1" applyAlignment="1">
      <alignment horizontal="left" vertical="center" indent="3"/>
    </xf>
    <xf numFmtId="9" fontId="16" fillId="0" borderId="0" xfId="43" applyFont="1" applyAlignment="1">
      <alignment horizontal="center"/>
    </xf>
    <xf numFmtId="166" fontId="20" fillId="0" borderId="0" xfId="31" applyNumberFormat="1" applyFont="1"/>
    <xf numFmtId="166" fontId="20" fillId="0" borderId="0" xfId="0" quotePrefix="1" applyNumberFormat="1" applyFont="1"/>
    <xf numFmtId="164" fontId="20" fillId="0" borderId="0" xfId="31" applyNumberFormat="1" applyFont="1"/>
    <xf numFmtId="0" fontId="20" fillId="0" borderId="0" xfId="0" applyFont="1"/>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166" fontId="17" fillId="35" borderId="16" xfId="0" applyNumberFormat="1" applyFont="1" applyFill="1" applyBorder="1" applyAlignment="1">
      <alignment horizontal="center" vertical="center" wrapText="1"/>
    </xf>
    <xf numFmtId="166" fontId="17" fillId="35" borderId="17" xfId="0" applyNumberFormat="1" applyFont="1" applyFill="1" applyBorder="1" applyAlignment="1">
      <alignment horizontal="center" vertical="center" wrapText="1"/>
    </xf>
    <xf numFmtId="166" fontId="17" fillId="35" borderId="0" xfId="0" applyNumberFormat="1" applyFont="1" applyFill="1" applyAlignment="1">
      <alignment horizontal="center" vertical="center" wrapText="1"/>
    </xf>
    <xf numFmtId="0" fontId="19" fillId="0" borderId="0" xfId="0" applyFont="1" applyAlignment="1">
      <alignment horizontal="center"/>
    </xf>
    <xf numFmtId="166" fontId="19" fillId="0" borderId="0" xfId="0" applyNumberFormat="1"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xdr:rowOff>
    </xdr:from>
    <xdr:to>
      <xdr:col>10</xdr:col>
      <xdr:colOff>685800</xdr:colOff>
      <xdr:row>7</xdr:row>
      <xdr:rowOff>7621</xdr:rowOff>
    </xdr:to>
    <xdr:sp macro="" textlink="">
      <xdr:nvSpPr>
        <xdr:cNvPr id="5" name="ZoneTexte 4">
          <a:extLst>
            <a:ext uri="{FF2B5EF4-FFF2-40B4-BE49-F238E27FC236}">
              <a16:creationId xmlns="" xmlns:a16="http://schemas.microsoft.com/office/drawing/2014/main" id="{00000000-0008-0000-0000-000005000000}"/>
            </a:ext>
          </a:extLst>
        </xdr:cNvPr>
        <xdr:cNvSpPr txBox="1"/>
      </xdr:nvSpPr>
      <xdr:spPr>
        <a:xfrm>
          <a:off x="38100" y="579121"/>
          <a:ext cx="1076706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de Madagascar en direct de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twoCellAnchor>
    <xdr:from>
      <xdr:col>0</xdr:col>
      <xdr:colOff>53340</xdr:colOff>
      <xdr:row>18</xdr:row>
      <xdr:rowOff>114300</xdr:rowOff>
    </xdr:from>
    <xdr:to>
      <xdr:col>10</xdr:col>
      <xdr:colOff>723900</xdr:colOff>
      <xdr:row>20</xdr:row>
      <xdr:rowOff>182880</xdr:rowOff>
    </xdr:to>
    <xdr:sp macro="" textlink="">
      <xdr:nvSpPr>
        <xdr:cNvPr id="3" name="ZoneTexte 2">
          <a:extLst>
            <a:ext uri="{FF2B5EF4-FFF2-40B4-BE49-F238E27FC236}">
              <a16:creationId xmlns="" xmlns:a16="http://schemas.microsoft.com/office/drawing/2014/main" id="{00000000-0008-0000-0000-000003000000}"/>
            </a:ext>
          </a:extLst>
        </xdr:cNvPr>
        <xdr:cNvSpPr txBox="1"/>
      </xdr:nvSpPr>
      <xdr:spPr>
        <a:xfrm>
          <a:off x="53340" y="3771900"/>
          <a:ext cx="10789920" cy="464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Les importations détaillées ci-dessous comprennent celles des zones et entreprises franches. Les</a:t>
          </a:r>
          <a:r>
            <a:rPr lang="fr-FR" sz="1100" baseline="0"/>
            <a:t> statistiques des périodes précédentes sont mises à jour au fur et à mesure des liquidations. La conversion en USD suit le cours des changes utilisé pour les opérations de dédouanement.</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81"/>
  <sheetViews>
    <sheetView showGridLines="0" tabSelected="1" topLeftCell="A160" workbookViewId="0">
      <selection activeCell="B64" sqref="B64:K72"/>
    </sheetView>
  </sheetViews>
  <sheetFormatPr baseColWidth="10" defaultRowHeight="14.4"/>
  <cols>
    <col min="1" max="1" width="51" customWidth="1"/>
    <col min="2" max="2" width="12" style="1" bestFit="1" customWidth="1"/>
    <col min="3" max="3" width="11.44140625" style="1" bestFit="1" customWidth="1"/>
    <col min="4" max="4" width="10.88671875" style="1" bestFit="1" customWidth="1"/>
    <col min="5" max="5" width="10.77734375" style="1" bestFit="1" customWidth="1"/>
    <col min="6" max="6" width="10.44140625" style="1" bestFit="1" customWidth="1"/>
    <col min="7" max="7" width="10.5546875" style="1" bestFit="1" customWidth="1"/>
    <col min="8" max="8" width="10.6640625" style="1" bestFit="1" customWidth="1"/>
    <col min="9" max="9" width="10.44140625" style="1" bestFit="1" customWidth="1"/>
    <col min="10" max="11" width="11.6640625" style="1" customWidth="1"/>
    <col min="12" max="13" width="11.5546875" style="1" customWidth="1"/>
    <col min="14" max="14" width="11.88671875" style="1" bestFit="1" customWidth="1"/>
    <col min="15" max="15" width="10.77734375" style="51" bestFit="1" customWidth="1"/>
    <col min="16" max="16" width="5.109375" style="16" bestFit="1" customWidth="1"/>
    <col min="17" max="18" width="11.44140625" style="1"/>
  </cols>
  <sheetData>
    <row r="1" spans="1:12" ht="15.6">
      <c r="A1" s="67" t="s">
        <v>56</v>
      </c>
      <c r="B1" s="67"/>
      <c r="C1" s="67"/>
      <c r="D1" s="67"/>
      <c r="E1" s="67"/>
      <c r="F1" s="67"/>
      <c r="G1" s="67"/>
      <c r="H1" s="67"/>
      <c r="I1" s="67"/>
      <c r="J1" s="67"/>
      <c r="K1" s="67"/>
      <c r="L1" s="9"/>
    </row>
    <row r="2" spans="1:12" ht="15.6">
      <c r="A2" s="4" t="s">
        <v>18</v>
      </c>
    </row>
    <row r="9" spans="1:12" ht="15.75" customHeight="1" thickBot="1"/>
    <row r="10" spans="1:12" ht="15.75" customHeight="1" thickBot="1">
      <c r="A10" s="5" t="s">
        <v>19</v>
      </c>
      <c r="B10" s="68" t="s">
        <v>20</v>
      </c>
      <c r="C10" s="69"/>
      <c r="D10" s="69"/>
      <c r="E10" s="69"/>
      <c r="F10" s="69"/>
      <c r="G10" s="69"/>
      <c r="H10" s="69"/>
      <c r="I10" s="69"/>
      <c r="J10" s="69"/>
      <c r="K10" s="70"/>
      <c r="L10" s="10"/>
    </row>
    <row r="11" spans="1:12" ht="15.75" customHeight="1" thickBot="1">
      <c r="A11" s="6" t="s">
        <v>2</v>
      </c>
      <c r="B11" s="71" t="s">
        <v>21</v>
      </c>
      <c r="C11" s="72"/>
      <c r="D11" s="72"/>
      <c r="E11" s="72"/>
      <c r="F11" s="72"/>
      <c r="G11" s="72"/>
      <c r="H11" s="72"/>
      <c r="I11" s="72"/>
      <c r="J11" s="72"/>
      <c r="K11" s="73"/>
      <c r="L11" s="11"/>
    </row>
    <row r="12" spans="1:12" ht="15.75" customHeight="1" thickBot="1">
      <c r="A12" s="6" t="s">
        <v>22</v>
      </c>
      <c r="B12" s="71" t="s">
        <v>23</v>
      </c>
      <c r="C12" s="72"/>
      <c r="D12" s="72"/>
      <c r="E12" s="72"/>
      <c r="F12" s="72"/>
      <c r="G12" s="72"/>
      <c r="H12" s="72"/>
      <c r="I12" s="72"/>
      <c r="J12" s="72"/>
      <c r="K12" s="73"/>
      <c r="L12" s="11"/>
    </row>
    <row r="13" spans="1:12" ht="15.75" customHeight="1" thickBot="1">
      <c r="A13" s="6" t="s">
        <v>24</v>
      </c>
      <c r="B13" s="71" t="s">
        <v>25</v>
      </c>
      <c r="C13" s="72"/>
      <c r="D13" s="72"/>
      <c r="E13" s="72"/>
      <c r="F13" s="72"/>
      <c r="G13" s="72"/>
      <c r="H13" s="72"/>
      <c r="I13" s="72"/>
      <c r="J13" s="72"/>
      <c r="K13" s="73"/>
      <c r="L13" s="11"/>
    </row>
    <row r="14" spans="1:12" ht="15.75" customHeight="1" thickBot="1">
      <c r="A14" s="6" t="s">
        <v>7</v>
      </c>
      <c r="B14" s="71" t="s">
        <v>26</v>
      </c>
      <c r="C14" s="72"/>
      <c r="D14" s="72"/>
      <c r="E14" s="72"/>
      <c r="F14" s="72"/>
      <c r="G14" s="72"/>
      <c r="H14" s="72"/>
      <c r="I14" s="72"/>
      <c r="J14" s="72"/>
      <c r="K14" s="73"/>
      <c r="L14" s="11"/>
    </row>
    <row r="15" spans="1:12" ht="15.75" customHeight="1" thickBot="1">
      <c r="A15" s="6" t="s">
        <v>8</v>
      </c>
      <c r="B15" s="71" t="s">
        <v>29</v>
      </c>
      <c r="C15" s="72"/>
      <c r="D15" s="72"/>
      <c r="E15" s="72"/>
      <c r="F15" s="72"/>
      <c r="G15" s="72"/>
      <c r="H15" s="72"/>
      <c r="I15" s="72"/>
      <c r="J15" s="72"/>
      <c r="K15" s="73"/>
      <c r="L15" s="11"/>
    </row>
    <row r="16" spans="1:12" ht="15.75" customHeight="1" thickBot="1">
      <c r="A16" s="6" t="s">
        <v>57</v>
      </c>
      <c r="B16" s="71" t="s">
        <v>58</v>
      </c>
      <c r="C16" s="72"/>
      <c r="D16" s="72"/>
      <c r="E16" s="72"/>
      <c r="F16" s="72"/>
      <c r="G16" s="72"/>
      <c r="H16" s="72"/>
      <c r="I16" s="72"/>
      <c r="J16" s="72"/>
      <c r="K16" s="73"/>
      <c r="L16" s="11"/>
    </row>
    <row r="18" spans="1:20" ht="15.6">
      <c r="A18" s="7" t="s">
        <v>27</v>
      </c>
    </row>
    <row r="19" spans="1:20" ht="15.6">
      <c r="A19" s="7"/>
    </row>
    <row r="20" spans="1:20" ht="15.6">
      <c r="A20" s="7"/>
    </row>
    <row r="21" spans="1:20" ht="15.6">
      <c r="A21" s="7"/>
    </row>
    <row r="23" spans="1:20" ht="15.6">
      <c r="A23" s="77" t="s">
        <v>83</v>
      </c>
      <c r="B23" s="77"/>
      <c r="C23" s="77"/>
      <c r="D23" s="77"/>
      <c r="E23" s="77"/>
      <c r="F23" s="77"/>
      <c r="G23" s="77"/>
      <c r="H23" s="77"/>
      <c r="I23" s="77"/>
      <c r="J23" s="77"/>
      <c r="K23" s="77"/>
      <c r="L23" s="8"/>
    </row>
    <row r="25" spans="1:20" s="3" customFormat="1" ht="14.4" customHeight="1">
      <c r="A25" s="39" t="s">
        <v>47</v>
      </c>
      <c r="B25" s="39"/>
      <c r="C25" s="39"/>
      <c r="D25" s="39"/>
      <c r="E25" s="39"/>
      <c r="F25" s="39"/>
      <c r="G25" s="39"/>
      <c r="H25" s="39"/>
      <c r="I25" s="39"/>
      <c r="J25" s="41"/>
      <c r="K25" s="41"/>
      <c r="L25" s="41"/>
      <c r="M25" s="41"/>
      <c r="N25" s="41"/>
      <c r="O25" s="52"/>
      <c r="P25" s="17"/>
      <c r="Q25" s="2"/>
      <c r="R25" s="2"/>
      <c r="S25" s="2"/>
      <c r="T25" s="2"/>
    </row>
    <row r="26" spans="1:20">
      <c r="A26" s="43"/>
      <c r="B26" s="40"/>
      <c r="C26" s="40"/>
      <c r="D26" s="40"/>
      <c r="E26" s="40"/>
      <c r="F26" s="40"/>
      <c r="G26" s="40"/>
      <c r="H26" s="40"/>
      <c r="I26" s="40"/>
      <c r="J26" s="40"/>
      <c r="K26" s="40"/>
      <c r="L26" s="40"/>
      <c r="M26" s="40"/>
      <c r="N26" s="40"/>
      <c r="S26" s="1"/>
      <c r="T26" s="1"/>
    </row>
    <row r="27" spans="1:20">
      <c r="A27" s="34" t="s">
        <v>9</v>
      </c>
      <c r="B27" s="48" t="s">
        <v>16</v>
      </c>
      <c r="C27" s="48" t="s">
        <v>30</v>
      </c>
      <c r="D27" s="48" t="s">
        <v>32</v>
      </c>
      <c r="E27" s="48" t="s">
        <v>33</v>
      </c>
      <c r="F27" s="48" t="s">
        <v>34</v>
      </c>
      <c r="G27" s="48" t="s">
        <v>35</v>
      </c>
      <c r="H27" s="48" t="s">
        <v>36</v>
      </c>
      <c r="I27" s="48" t="s">
        <v>37</v>
      </c>
      <c r="J27" s="48" t="s">
        <v>38</v>
      </c>
      <c r="K27" s="48" t="s">
        <v>39</v>
      </c>
      <c r="L27" s="48" t="s">
        <v>40</v>
      </c>
      <c r="M27" s="48" t="s">
        <v>41</v>
      </c>
      <c r="N27" s="49" t="s">
        <v>31</v>
      </c>
      <c r="O27" s="53"/>
      <c r="P27" s="19"/>
      <c r="Q27"/>
      <c r="R27"/>
    </row>
    <row r="28" spans="1:20">
      <c r="A28" s="31" t="s">
        <v>10</v>
      </c>
      <c r="B28" s="32">
        <v>325.18027977100002</v>
      </c>
      <c r="C28" s="32">
        <v>407.44404223000021</v>
      </c>
      <c r="D28" s="32">
        <v>351.07456320800037</v>
      </c>
      <c r="E28" s="32">
        <v>244.02224534800004</v>
      </c>
      <c r="F28" s="32">
        <v>205.60520786699942</v>
      </c>
      <c r="G28" s="32">
        <v>150.05580401699987</v>
      </c>
      <c r="H28" s="32">
        <v>333.68630751599966</v>
      </c>
      <c r="I28" s="32">
        <v>232.24785832899954</v>
      </c>
      <c r="J28" s="32">
        <v>294.65908353400044</v>
      </c>
      <c r="K28" s="32">
        <v>352.36211040000006</v>
      </c>
      <c r="L28" s="32"/>
      <c r="M28" s="32"/>
      <c r="N28" s="33">
        <f t="shared" ref="N28:N33" si="0">SUM(B28:M28)</f>
        <v>2896.3375022199994</v>
      </c>
      <c r="O28" s="54"/>
      <c r="P28" s="18"/>
      <c r="Q28"/>
      <c r="R28"/>
    </row>
    <row r="29" spans="1:20">
      <c r="A29" s="31" t="s">
        <v>11</v>
      </c>
      <c r="B29" s="32">
        <v>414.41117327100017</v>
      </c>
      <c r="C29" s="32">
        <v>284.40985967600005</v>
      </c>
      <c r="D29" s="32">
        <v>339.13933293500003</v>
      </c>
      <c r="E29" s="32">
        <v>283.79966476599986</v>
      </c>
      <c r="F29" s="32">
        <v>266.7369156800001</v>
      </c>
      <c r="G29" s="32">
        <v>311.22029922600012</v>
      </c>
      <c r="H29" s="32">
        <v>278.06814717699996</v>
      </c>
      <c r="I29" s="32">
        <v>353.92629888300002</v>
      </c>
      <c r="J29" s="32">
        <v>316.28395460899992</v>
      </c>
      <c r="K29" s="32">
        <v>296.78738658200007</v>
      </c>
      <c r="L29" s="32"/>
      <c r="M29" s="32"/>
      <c r="N29" s="33">
        <f t="shared" si="0"/>
        <v>3144.7830328050009</v>
      </c>
      <c r="O29" s="54"/>
      <c r="P29" s="18"/>
      <c r="Q29"/>
      <c r="R29"/>
    </row>
    <row r="30" spans="1:20">
      <c r="A30" s="31" t="s">
        <v>12</v>
      </c>
      <c r="B30" s="32">
        <v>474.00807017299979</v>
      </c>
      <c r="C30" s="32">
        <v>467.35365869099979</v>
      </c>
      <c r="D30" s="32">
        <v>316.26996026299997</v>
      </c>
      <c r="E30" s="32">
        <v>365.0095149159996</v>
      </c>
      <c r="F30" s="32">
        <v>378.14549689099988</v>
      </c>
      <c r="G30" s="32">
        <v>335.57592499400005</v>
      </c>
      <c r="H30" s="32">
        <v>302.59670808199996</v>
      </c>
      <c r="I30" s="32">
        <v>327.91550240299938</v>
      </c>
      <c r="J30" s="32">
        <v>355.29146753600185</v>
      </c>
      <c r="K30" s="32">
        <v>395.0275955550004</v>
      </c>
      <c r="L30" s="32"/>
      <c r="M30" s="32"/>
      <c r="N30" s="33">
        <f t="shared" si="0"/>
        <v>3717.1938995040009</v>
      </c>
      <c r="O30" s="54"/>
      <c r="P30" s="18"/>
      <c r="Q30"/>
      <c r="R30"/>
    </row>
    <row r="31" spans="1:20">
      <c r="A31" s="31" t="s">
        <v>13</v>
      </c>
      <c r="B31" s="32">
        <v>751.10433421799837</v>
      </c>
      <c r="C31" s="32">
        <v>454.34471943900172</v>
      </c>
      <c r="D31" s="32">
        <v>439.56925150800015</v>
      </c>
      <c r="E31" s="32">
        <v>432.78900177000122</v>
      </c>
      <c r="F31" s="32">
        <v>548.55355932600048</v>
      </c>
      <c r="G31" s="32">
        <v>519.58481952900195</v>
      </c>
      <c r="H31" s="32">
        <v>458.70715581800073</v>
      </c>
      <c r="I31" s="32">
        <v>437.08263906200079</v>
      </c>
      <c r="J31" s="32">
        <v>568.88174324299882</v>
      </c>
      <c r="K31" s="32">
        <v>560.22830585899942</v>
      </c>
      <c r="L31" s="32"/>
      <c r="M31" s="32"/>
      <c r="N31" s="33">
        <f t="shared" si="0"/>
        <v>5170.8455297720038</v>
      </c>
      <c r="O31" s="54"/>
      <c r="P31" s="18"/>
      <c r="Q31"/>
      <c r="R31"/>
    </row>
    <row r="32" spans="1:20">
      <c r="A32" s="31" t="s">
        <v>14</v>
      </c>
      <c r="B32" s="32">
        <v>493.82341164099705</v>
      </c>
      <c r="C32" s="32">
        <v>448.63450711199971</v>
      </c>
      <c r="D32" s="32">
        <v>462.15635610999868</v>
      </c>
      <c r="E32" s="32">
        <v>442.61761444700062</v>
      </c>
      <c r="F32" s="32">
        <v>442.52747090399964</v>
      </c>
      <c r="G32" s="32">
        <v>429.14865295199519</v>
      </c>
      <c r="H32" s="32">
        <v>422.21221000799852</v>
      </c>
      <c r="I32" s="32">
        <v>421.30909362900047</v>
      </c>
      <c r="J32" s="32">
        <v>466.34731934500297</v>
      </c>
      <c r="K32" s="32">
        <v>506.41106935800087</v>
      </c>
      <c r="L32" s="32"/>
      <c r="M32" s="32"/>
      <c r="N32" s="33">
        <f t="shared" si="0"/>
        <v>4535.187705505994</v>
      </c>
      <c r="O32" s="54"/>
      <c r="P32" s="18"/>
      <c r="Q32"/>
      <c r="R32"/>
    </row>
    <row r="33" spans="1:20">
      <c r="A33" s="34" t="s">
        <v>15</v>
      </c>
      <c r="B33" s="35">
        <f t="shared" ref="B33:C33" si="1">SUM(B28:B32)</f>
        <v>2458.5272690739957</v>
      </c>
      <c r="C33" s="35">
        <f t="shared" si="1"/>
        <v>2062.1867871480017</v>
      </c>
      <c r="D33" s="35">
        <f t="shared" ref="D33:E33" si="2">SUM(D28:D32)</f>
        <v>1908.2094640239993</v>
      </c>
      <c r="E33" s="35">
        <f t="shared" si="2"/>
        <v>1768.2380412470015</v>
      </c>
      <c r="F33" s="35">
        <f t="shared" ref="F33:G33" si="3">SUM(F28:F32)</f>
        <v>1841.5686506679995</v>
      </c>
      <c r="G33" s="35">
        <f t="shared" si="3"/>
        <v>1745.5855007179971</v>
      </c>
      <c r="H33" s="35">
        <f t="shared" ref="H33:I33" si="4">SUM(H28:H32)</f>
        <v>1795.2705286009989</v>
      </c>
      <c r="I33" s="35">
        <f t="shared" si="4"/>
        <v>1772.4813923060001</v>
      </c>
      <c r="J33" s="35">
        <f t="shared" ref="J33:K33" si="5">SUM(J28:J32)</f>
        <v>2001.4635682670039</v>
      </c>
      <c r="K33" s="35">
        <f t="shared" si="5"/>
        <v>2110.8164677540008</v>
      </c>
      <c r="L33" s="35">
        <f t="shared" ref="L33:M33" si="6">SUM(L28:L32)</f>
        <v>0</v>
      </c>
      <c r="M33" s="35">
        <f t="shared" si="6"/>
        <v>0</v>
      </c>
      <c r="N33" s="35">
        <f t="shared" si="0"/>
        <v>19464.347669806997</v>
      </c>
      <c r="O33" s="54"/>
      <c r="P33" s="18"/>
      <c r="Q33"/>
      <c r="R33"/>
    </row>
    <row r="34" spans="1:20" s="56" customFormat="1">
      <c r="A34" s="64"/>
      <c r="B34" s="57"/>
      <c r="C34" s="57"/>
      <c r="D34" s="57"/>
      <c r="E34" s="57"/>
      <c r="F34" s="57"/>
      <c r="G34" s="57"/>
      <c r="H34" s="57"/>
      <c r="I34" s="57"/>
      <c r="J34" s="57"/>
      <c r="K34" s="57"/>
      <c r="L34" s="57"/>
      <c r="M34" s="58"/>
      <c r="N34" s="58"/>
      <c r="O34" s="51"/>
    </row>
    <row r="35" spans="1:20">
      <c r="A35" s="36" t="s">
        <v>28</v>
      </c>
      <c r="B35" s="37">
        <v>524.03964442322706</v>
      </c>
      <c r="C35" s="37">
        <v>440.1567171624352</v>
      </c>
      <c r="D35" s="37">
        <v>406.58755513960625</v>
      </c>
      <c r="E35" s="37">
        <v>382.46205400368945</v>
      </c>
      <c r="F35" s="37">
        <v>411.26737504454763</v>
      </c>
      <c r="G35" s="37">
        <v>388.15058650517409</v>
      </c>
      <c r="H35" s="37">
        <v>406.19728911777992</v>
      </c>
      <c r="I35" s="37">
        <v>399.61463862705989</v>
      </c>
      <c r="J35" s="37">
        <v>449.48277195835016</v>
      </c>
      <c r="K35" s="37">
        <v>472.40283313107466</v>
      </c>
      <c r="L35" s="37"/>
      <c r="M35" s="37"/>
      <c r="N35" s="38">
        <f>SUM(B35:M35)</f>
        <v>4280.3614651129437</v>
      </c>
      <c r="O35" s="54"/>
      <c r="P35" s="18"/>
      <c r="Q35"/>
      <c r="R35"/>
    </row>
    <row r="36" spans="1:20" s="56" customFormat="1">
      <c r="A36" s="64"/>
      <c r="B36" s="63"/>
      <c r="C36" s="63"/>
      <c r="D36" s="58"/>
      <c r="E36" s="58"/>
      <c r="F36" s="58"/>
      <c r="G36" s="58"/>
      <c r="H36" s="58"/>
      <c r="I36" s="58"/>
      <c r="J36" s="58"/>
      <c r="K36" s="58"/>
      <c r="L36" s="58"/>
      <c r="M36" s="58"/>
      <c r="N36" s="58"/>
      <c r="O36" s="51"/>
      <c r="P36" s="51"/>
      <c r="Q36" s="59"/>
      <c r="R36" s="59"/>
      <c r="S36" s="59"/>
      <c r="T36" s="59"/>
    </row>
    <row r="37" spans="1:20" s="3" customFormat="1" ht="14.4" customHeight="1">
      <c r="A37" s="39" t="s">
        <v>48</v>
      </c>
      <c r="B37" s="60"/>
      <c r="C37" s="60"/>
      <c r="D37" s="60"/>
      <c r="E37" s="60"/>
      <c r="F37" s="60"/>
      <c r="G37" s="60"/>
      <c r="H37" s="60"/>
      <c r="I37" s="60"/>
      <c r="J37" s="60"/>
      <c r="K37" s="60"/>
      <c r="L37" s="60"/>
      <c r="M37" s="61"/>
      <c r="N37" s="60"/>
      <c r="O37" s="52"/>
      <c r="P37" s="17"/>
      <c r="Q37" s="2"/>
      <c r="R37" s="2"/>
      <c r="S37" s="2"/>
      <c r="T37" s="2"/>
    </row>
    <row r="38" spans="1:20">
      <c r="A38" s="42"/>
      <c r="B38" s="42"/>
      <c r="C38" s="42"/>
      <c r="D38" s="42"/>
      <c r="E38" s="42"/>
      <c r="F38" s="42"/>
      <c r="G38" s="42"/>
      <c r="H38" s="42"/>
      <c r="I38" s="42"/>
      <c r="J38" s="42"/>
      <c r="K38" s="42"/>
      <c r="L38" s="42"/>
      <c r="M38" s="42"/>
      <c r="N38" s="40"/>
      <c r="S38" s="1"/>
      <c r="T38" s="1"/>
    </row>
    <row r="39" spans="1:20">
      <c r="A39" s="34" t="s">
        <v>9</v>
      </c>
      <c r="B39" s="48" t="s">
        <v>16</v>
      </c>
      <c r="C39" s="48" t="s">
        <v>30</v>
      </c>
      <c r="D39" s="48" t="s">
        <v>32</v>
      </c>
      <c r="E39" s="48" t="s">
        <v>33</v>
      </c>
      <c r="F39" s="48" t="s">
        <v>34</v>
      </c>
      <c r="G39" s="48" t="s">
        <v>35</v>
      </c>
      <c r="H39" s="48" t="s">
        <v>36</v>
      </c>
      <c r="I39" s="48" t="s">
        <v>37</v>
      </c>
      <c r="J39" s="48" t="s">
        <v>38</v>
      </c>
      <c r="K39" s="48" t="s">
        <v>39</v>
      </c>
      <c r="L39" s="48" t="s">
        <v>40</v>
      </c>
      <c r="M39" s="48" t="s">
        <v>41</v>
      </c>
      <c r="N39" s="49" t="str">
        <f>N27</f>
        <v>Somme</v>
      </c>
      <c r="O39" s="55"/>
      <c r="P39" s="19"/>
      <c r="Q39"/>
      <c r="R39"/>
    </row>
    <row r="40" spans="1:20">
      <c r="A40" s="31" t="s">
        <v>10</v>
      </c>
      <c r="B40" s="32">
        <v>116.87295305000008</v>
      </c>
      <c r="C40" s="32">
        <v>151.58311317000016</v>
      </c>
      <c r="D40" s="32">
        <v>147.03679384000012</v>
      </c>
      <c r="E40" s="32">
        <v>77.318670090000012</v>
      </c>
      <c r="F40" s="32">
        <v>81.063342279999929</v>
      </c>
      <c r="G40" s="32">
        <v>57.82088617999996</v>
      </c>
      <c r="H40" s="32">
        <v>146.85393634000044</v>
      </c>
      <c r="I40" s="32">
        <v>104.42254385000005</v>
      </c>
      <c r="J40" s="32">
        <v>138.08607671000016</v>
      </c>
      <c r="K40" s="32">
        <v>146.6173929500001</v>
      </c>
      <c r="L40" s="32"/>
      <c r="M40" s="32"/>
      <c r="N40" s="33">
        <f t="shared" ref="N40:N45" si="7">SUM(B40:M40)</f>
        <v>1167.675708460001</v>
      </c>
      <c r="O40" s="54"/>
      <c r="P40" s="18"/>
      <c r="Q40"/>
      <c r="R40"/>
    </row>
    <row r="41" spans="1:20">
      <c r="A41" s="31" t="s">
        <v>11</v>
      </c>
      <c r="B41" s="32">
        <v>133.54629863</v>
      </c>
      <c r="C41" s="32">
        <v>118.68591532000001</v>
      </c>
      <c r="D41" s="32">
        <v>139.38599031999996</v>
      </c>
      <c r="E41" s="32">
        <v>83.245219589999991</v>
      </c>
      <c r="F41" s="32">
        <v>130.86286095999998</v>
      </c>
      <c r="G41" s="32">
        <v>146.23109567999998</v>
      </c>
      <c r="H41" s="32">
        <v>87.045062529999967</v>
      </c>
      <c r="I41" s="32">
        <v>151.73136990000003</v>
      </c>
      <c r="J41" s="32">
        <v>143.08863178999997</v>
      </c>
      <c r="K41" s="32">
        <v>140.94851999999995</v>
      </c>
      <c r="L41" s="32"/>
      <c r="M41" s="32"/>
      <c r="N41" s="33">
        <f t="shared" si="7"/>
        <v>1274.7709647199997</v>
      </c>
      <c r="O41" s="54"/>
      <c r="P41" s="18"/>
      <c r="Q41"/>
      <c r="R41"/>
    </row>
    <row r="42" spans="1:20">
      <c r="A42" s="31" t="s">
        <v>12</v>
      </c>
      <c r="B42" s="32">
        <v>25.002142055999904</v>
      </c>
      <c r="C42" s="32">
        <v>17.590314679799256</v>
      </c>
      <c r="D42" s="32">
        <v>15.85818625399987</v>
      </c>
      <c r="E42" s="32">
        <v>16.37808878599991</v>
      </c>
      <c r="F42" s="32">
        <v>19.164193502627484</v>
      </c>
      <c r="G42" s="32">
        <v>19.812652206784769</v>
      </c>
      <c r="H42" s="32">
        <v>15.429608749999955</v>
      </c>
      <c r="I42" s="32">
        <v>17.733535590999981</v>
      </c>
      <c r="J42" s="32">
        <v>15.648013320999874</v>
      </c>
      <c r="K42" s="32">
        <v>20.537594823553562</v>
      </c>
      <c r="L42" s="32"/>
      <c r="M42" s="32"/>
      <c r="N42" s="33">
        <f t="shared" si="7"/>
        <v>183.15432997076454</v>
      </c>
      <c r="O42" s="54"/>
      <c r="P42" s="18"/>
      <c r="Q42"/>
      <c r="R42"/>
    </row>
    <row r="43" spans="1:20">
      <c r="A43" s="31" t="s">
        <v>13</v>
      </c>
      <c r="B43" s="32">
        <v>384.93546706699846</v>
      </c>
      <c r="C43" s="32">
        <v>149.76397327855094</v>
      </c>
      <c r="D43" s="32">
        <v>259.64462935282745</v>
      </c>
      <c r="E43" s="32">
        <v>206.83058105099829</v>
      </c>
      <c r="F43" s="32">
        <v>235.50702168525805</v>
      </c>
      <c r="G43" s="32">
        <v>472.84192915130268</v>
      </c>
      <c r="H43" s="32">
        <v>251.80135558825705</v>
      </c>
      <c r="I43" s="32">
        <v>298.80305508299841</v>
      </c>
      <c r="J43" s="32">
        <v>351.21605012999765</v>
      </c>
      <c r="K43" s="32">
        <v>322.86784902630569</v>
      </c>
      <c r="L43" s="32"/>
      <c r="M43" s="32"/>
      <c r="N43" s="33">
        <f t="shared" si="7"/>
        <v>2934.2119114134948</v>
      </c>
      <c r="O43" s="54"/>
      <c r="P43" s="18"/>
      <c r="Q43"/>
      <c r="R43"/>
    </row>
    <row r="44" spans="1:20">
      <c r="A44" s="31" t="s">
        <v>14</v>
      </c>
      <c r="B44" s="32">
        <v>29.715063198000209</v>
      </c>
      <c r="C44" s="32">
        <v>26.069707364968625</v>
      </c>
      <c r="D44" s="32">
        <v>24.367693112083792</v>
      </c>
      <c r="E44" s="32">
        <v>28.330709048000106</v>
      </c>
      <c r="F44" s="32">
        <v>29.756908640004799</v>
      </c>
      <c r="G44" s="32">
        <v>30.95127169238587</v>
      </c>
      <c r="H44" s="32">
        <v>24.11587125313153</v>
      </c>
      <c r="I44" s="32">
        <v>29.145001050999863</v>
      </c>
      <c r="J44" s="32">
        <v>25.678344443000121</v>
      </c>
      <c r="K44" s="32">
        <v>35.440258410096575</v>
      </c>
      <c r="L44" s="32"/>
      <c r="M44" s="32"/>
      <c r="N44" s="33">
        <f t="shared" si="7"/>
        <v>283.57082821267147</v>
      </c>
      <c r="O44" s="54"/>
      <c r="P44" s="18"/>
      <c r="Q44"/>
      <c r="R44"/>
    </row>
    <row r="45" spans="1:20">
      <c r="A45" s="34" t="s">
        <v>15</v>
      </c>
      <c r="B45" s="35">
        <f t="shared" ref="B45:C45" si="8">SUM(B40:B44)</f>
        <v>690.07192400099859</v>
      </c>
      <c r="C45" s="35">
        <f t="shared" si="8"/>
        <v>463.69302381331897</v>
      </c>
      <c r="D45" s="35">
        <f t="shared" ref="D45:E45" si="9">SUM(D40:D44)</f>
        <v>586.29329287891119</v>
      </c>
      <c r="E45" s="35">
        <f t="shared" si="9"/>
        <v>412.1032685649983</v>
      </c>
      <c r="F45" s="35">
        <f t="shared" ref="F45:G45" si="10">SUM(F40:F44)</f>
        <v>496.35432706789021</v>
      </c>
      <c r="G45" s="35">
        <f t="shared" si="10"/>
        <v>727.6578349104733</v>
      </c>
      <c r="H45" s="35">
        <f t="shared" ref="H45:I45" si="11">SUM(H40:H44)</f>
        <v>525.24583446138899</v>
      </c>
      <c r="I45" s="35">
        <f t="shared" si="11"/>
        <v>601.83550547499829</v>
      </c>
      <c r="J45" s="35">
        <f t="shared" ref="J45:K45" si="12">SUM(J40:J44)</f>
        <v>673.7171163939978</v>
      </c>
      <c r="K45" s="35">
        <f t="shared" si="12"/>
        <v>666.41161520995581</v>
      </c>
      <c r="L45" s="35">
        <f t="shared" ref="L45:M45" si="13">SUM(L40:L44)</f>
        <v>0</v>
      </c>
      <c r="M45" s="35">
        <f t="shared" si="13"/>
        <v>0</v>
      </c>
      <c r="N45" s="35">
        <f t="shared" si="7"/>
        <v>5843.3837427769313</v>
      </c>
      <c r="O45" s="54"/>
      <c r="P45" s="18"/>
      <c r="Q45"/>
      <c r="R45"/>
    </row>
    <row r="46" spans="1:20" s="66" customFormat="1">
      <c r="A46" s="64"/>
      <c r="B46" s="63"/>
      <c r="C46" s="63"/>
      <c r="D46" s="63"/>
      <c r="E46" s="63"/>
      <c r="F46" s="63"/>
      <c r="G46" s="63"/>
      <c r="H46" s="63"/>
      <c r="I46" s="63"/>
      <c r="J46" s="63"/>
      <c r="K46" s="63"/>
      <c r="L46" s="63"/>
      <c r="M46" s="63"/>
      <c r="N46" s="63"/>
      <c r="O46" s="54"/>
      <c r="P46" s="54"/>
      <c r="Q46" s="65"/>
      <c r="R46" s="65"/>
      <c r="S46" s="65"/>
      <c r="T46" s="65"/>
    </row>
    <row r="47" spans="1:20" s="3" customFormat="1" ht="14.4" customHeight="1">
      <c r="A47" s="39" t="s">
        <v>49</v>
      </c>
      <c r="B47" s="39"/>
      <c r="C47" s="39"/>
      <c r="D47" s="39"/>
      <c r="E47" s="39"/>
      <c r="F47" s="39"/>
      <c r="G47" s="39"/>
      <c r="H47" s="39"/>
      <c r="I47" s="39"/>
      <c r="J47" s="39"/>
      <c r="K47" s="39"/>
      <c r="L47" s="39"/>
      <c r="M47" s="39"/>
      <c r="N47" s="41"/>
      <c r="O47" s="52"/>
      <c r="P47" s="17"/>
      <c r="Q47" s="2"/>
      <c r="R47" s="2"/>
      <c r="S47" s="2"/>
      <c r="T47" s="2"/>
    </row>
    <row r="48" spans="1:20">
      <c r="A48" s="42"/>
      <c r="B48" s="62"/>
      <c r="C48" s="42"/>
      <c r="D48" s="42"/>
      <c r="E48" s="42"/>
      <c r="F48" s="42"/>
      <c r="G48" s="42"/>
      <c r="H48" s="40"/>
      <c r="I48" s="40"/>
      <c r="J48" s="40"/>
      <c r="K48" s="40"/>
      <c r="L48" s="40"/>
      <c r="M48" s="40"/>
      <c r="N48" s="40"/>
      <c r="S48" s="1"/>
      <c r="T48" s="1"/>
    </row>
    <row r="49" spans="1:20">
      <c r="A49" s="34" t="s">
        <v>1</v>
      </c>
      <c r="B49" s="48" t="s">
        <v>16</v>
      </c>
      <c r="C49" s="48" t="s">
        <v>30</v>
      </c>
      <c r="D49" s="48" t="s">
        <v>32</v>
      </c>
      <c r="E49" s="48" t="s">
        <v>33</v>
      </c>
      <c r="F49" s="48" t="s">
        <v>34</v>
      </c>
      <c r="G49" s="48" t="s">
        <v>35</v>
      </c>
      <c r="H49" s="48" t="s">
        <v>36</v>
      </c>
      <c r="I49" s="48" t="s">
        <v>37</v>
      </c>
      <c r="J49" s="48" t="s">
        <v>38</v>
      </c>
      <c r="K49" s="48" t="s">
        <v>39</v>
      </c>
      <c r="L49" s="48" t="s">
        <v>40</v>
      </c>
      <c r="M49" s="48" t="s">
        <v>41</v>
      </c>
      <c r="N49" s="49" t="str">
        <f>N27</f>
        <v>Somme</v>
      </c>
      <c r="O49" s="55"/>
      <c r="P49" s="19"/>
      <c r="Q49"/>
      <c r="R49"/>
    </row>
    <row r="50" spans="1:20">
      <c r="A50" s="31" t="s">
        <v>95</v>
      </c>
      <c r="B50" s="32">
        <v>66.812941308000049</v>
      </c>
      <c r="C50" s="32">
        <v>32.530851448000035</v>
      </c>
      <c r="D50" s="32">
        <v>44.970302314000051</v>
      </c>
      <c r="E50" s="32">
        <v>47.52913939099998</v>
      </c>
      <c r="F50" s="32">
        <v>41.070340919000017</v>
      </c>
      <c r="G50" s="32">
        <v>58.355276545999871</v>
      </c>
      <c r="H50" s="32">
        <v>41.93890769700004</v>
      </c>
      <c r="I50" s="32">
        <v>49.552885786000026</v>
      </c>
      <c r="J50" s="32">
        <v>40.276157011000024</v>
      </c>
      <c r="K50" s="32">
        <v>36.264136741999927</v>
      </c>
      <c r="L50" s="32"/>
      <c r="M50" s="32"/>
      <c r="N50" s="33">
        <f t="shared" ref="N50:N59" si="14">SUM(B50:M50)</f>
        <v>459.30093916200002</v>
      </c>
      <c r="O50" s="54"/>
      <c r="P50" s="18"/>
      <c r="Q50"/>
      <c r="R50"/>
    </row>
    <row r="51" spans="1:20">
      <c r="A51" s="31" t="s">
        <v>2</v>
      </c>
      <c r="B51" s="32">
        <v>309.8000727940007</v>
      </c>
      <c r="C51" s="32">
        <v>136.96005902599987</v>
      </c>
      <c r="D51" s="32">
        <v>97.843566809000052</v>
      </c>
      <c r="E51" s="32">
        <v>87.589834650000029</v>
      </c>
      <c r="F51" s="32">
        <v>139.20327844599979</v>
      </c>
      <c r="G51" s="32">
        <v>97.846577249999996</v>
      </c>
      <c r="H51" s="32">
        <v>131.79103333599977</v>
      </c>
      <c r="I51" s="32">
        <v>119.88898704400002</v>
      </c>
      <c r="J51" s="32">
        <v>158.21245103200002</v>
      </c>
      <c r="K51" s="32">
        <v>108.66087166299998</v>
      </c>
      <c r="L51" s="32"/>
      <c r="M51" s="32"/>
      <c r="N51" s="33">
        <f t="shared" si="14"/>
        <v>1387.7967320500004</v>
      </c>
      <c r="O51" s="54"/>
      <c r="P51" s="18"/>
      <c r="Q51"/>
      <c r="R51"/>
    </row>
    <row r="52" spans="1:20">
      <c r="A52" s="31" t="s">
        <v>3</v>
      </c>
      <c r="B52" s="32">
        <v>672.95031062800263</v>
      </c>
      <c r="C52" s="32">
        <v>520.39576820100092</v>
      </c>
      <c r="D52" s="32">
        <v>435.23662417899544</v>
      </c>
      <c r="E52" s="32">
        <v>479.10328687199984</v>
      </c>
      <c r="F52" s="32">
        <v>516.19871882399741</v>
      </c>
      <c r="G52" s="32">
        <v>486.31345482199799</v>
      </c>
      <c r="H52" s="32">
        <v>409.72874621599919</v>
      </c>
      <c r="I52" s="32">
        <v>493.34147142099829</v>
      </c>
      <c r="J52" s="32">
        <v>521.85593268300056</v>
      </c>
      <c r="K52" s="32">
        <v>557.54241620700168</v>
      </c>
      <c r="L52" s="32"/>
      <c r="M52" s="32"/>
      <c r="N52" s="33">
        <f t="shared" si="14"/>
        <v>5092.6667300529953</v>
      </c>
      <c r="O52" s="54"/>
      <c r="P52" s="18"/>
      <c r="Q52"/>
      <c r="R52"/>
    </row>
    <row r="53" spans="1:20">
      <c r="A53" s="31" t="s">
        <v>4</v>
      </c>
      <c r="B53" s="32">
        <v>303.13647489200014</v>
      </c>
      <c r="C53" s="32">
        <v>393.71059225100038</v>
      </c>
      <c r="D53" s="32">
        <v>320.19331674799992</v>
      </c>
      <c r="E53" s="32">
        <v>202.82159450799966</v>
      </c>
      <c r="F53" s="32">
        <v>145.48685643999997</v>
      </c>
      <c r="G53" s="32">
        <v>179.98011335700011</v>
      </c>
      <c r="H53" s="32">
        <v>244.5838667790004</v>
      </c>
      <c r="I53" s="32">
        <v>278.53558843399958</v>
      </c>
      <c r="J53" s="32">
        <v>266.05425388999947</v>
      </c>
      <c r="K53" s="32">
        <v>199.66142472000007</v>
      </c>
      <c r="L53" s="32"/>
      <c r="M53" s="32"/>
      <c r="N53" s="33">
        <f t="shared" si="14"/>
        <v>2534.1640820189996</v>
      </c>
      <c r="O53" s="54"/>
      <c r="P53" s="18"/>
      <c r="Q53"/>
      <c r="R53"/>
    </row>
    <row r="54" spans="1:20">
      <c r="A54" s="31" t="s">
        <v>5</v>
      </c>
      <c r="B54" s="32">
        <v>52.930568671999907</v>
      </c>
      <c r="C54" s="32">
        <v>39.449761329000019</v>
      </c>
      <c r="D54" s="32">
        <v>39.302428547000019</v>
      </c>
      <c r="E54" s="32">
        <v>36.153612820000042</v>
      </c>
      <c r="F54" s="32">
        <v>56.652030970999967</v>
      </c>
      <c r="G54" s="32">
        <v>38.210226547000026</v>
      </c>
      <c r="H54" s="32">
        <v>25.812189239999967</v>
      </c>
      <c r="I54" s="32">
        <v>34.795138945000069</v>
      </c>
      <c r="J54" s="32">
        <v>45.064288945999934</v>
      </c>
      <c r="K54" s="32">
        <v>48.293515913000036</v>
      </c>
      <c r="L54" s="32"/>
      <c r="M54" s="32"/>
      <c r="N54" s="33">
        <f t="shared" si="14"/>
        <v>416.66376192999991</v>
      </c>
      <c r="O54" s="54"/>
      <c r="P54" s="18"/>
      <c r="Q54"/>
      <c r="R54"/>
    </row>
    <row r="55" spans="1:20">
      <c r="A55" s="31" t="s">
        <v>6</v>
      </c>
      <c r="B55" s="32">
        <v>563.72946163600045</v>
      </c>
      <c r="C55" s="32">
        <v>374.32434234600015</v>
      </c>
      <c r="D55" s="32">
        <v>436.64396521600025</v>
      </c>
      <c r="E55" s="32">
        <v>368.94493156600009</v>
      </c>
      <c r="F55" s="32">
        <v>380.16421133299968</v>
      </c>
      <c r="G55" s="32">
        <v>448.70766869900007</v>
      </c>
      <c r="H55" s="32">
        <v>401.53750498199975</v>
      </c>
      <c r="I55" s="32">
        <v>370.70446339200066</v>
      </c>
      <c r="J55" s="32">
        <v>438.39653957300004</v>
      </c>
      <c r="K55" s="32">
        <v>473.78814726000019</v>
      </c>
      <c r="L55" s="32"/>
      <c r="M55" s="32"/>
      <c r="N55" s="33">
        <f t="shared" si="14"/>
        <v>4256.941236003001</v>
      </c>
      <c r="O55" s="54"/>
      <c r="P55" s="18"/>
      <c r="Q55"/>
      <c r="R55"/>
    </row>
    <row r="56" spans="1:20">
      <c r="A56" s="31" t="s">
        <v>7</v>
      </c>
      <c r="B56" s="32">
        <v>147.46113570499989</v>
      </c>
      <c r="C56" s="32">
        <v>159.73061288899984</v>
      </c>
      <c r="D56" s="32">
        <v>162.25845214899985</v>
      </c>
      <c r="E56" s="32">
        <v>143.6245826159998</v>
      </c>
      <c r="F56" s="32">
        <v>137.77878842099966</v>
      </c>
      <c r="G56" s="32">
        <v>125.87726996100014</v>
      </c>
      <c r="H56" s="32">
        <v>104.78452347300016</v>
      </c>
      <c r="I56" s="32">
        <v>119.17403657500006</v>
      </c>
      <c r="J56" s="32">
        <v>138.47419559499977</v>
      </c>
      <c r="K56" s="32">
        <v>214.73136279699952</v>
      </c>
      <c r="L56" s="32"/>
      <c r="M56" s="32"/>
      <c r="N56" s="33">
        <f t="shared" si="14"/>
        <v>1453.8949601809986</v>
      </c>
      <c r="O56" s="54"/>
      <c r="P56" s="18"/>
      <c r="Q56"/>
      <c r="R56"/>
    </row>
    <row r="57" spans="1:20">
      <c r="A57" s="31" t="s">
        <v>8</v>
      </c>
      <c r="B57" s="32">
        <v>245.39735947900024</v>
      </c>
      <c r="C57" s="32">
        <v>368.77432681899995</v>
      </c>
      <c r="D57" s="32">
        <v>271.04141319700022</v>
      </c>
      <c r="E57" s="32">
        <v>316.40647366800164</v>
      </c>
      <c r="F57" s="32">
        <v>350.43956921500114</v>
      </c>
      <c r="G57" s="32">
        <v>235.1185763779996</v>
      </c>
      <c r="H57" s="32">
        <v>350.60037789800083</v>
      </c>
      <c r="I57" s="32">
        <v>231.76104279000015</v>
      </c>
      <c r="J57" s="32">
        <v>319.98245545599991</v>
      </c>
      <c r="K57" s="32">
        <v>394.0467142859992</v>
      </c>
      <c r="L57" s="32"/>
      <c r="M57" s="32"/>
      <c r="N57" s="33">
        <f t="shared" si="14"/>
        <v>3083.5683091860033</v>
      </c>
      <c r="O57" s="54"/>
      <c r="P57" s="18"/>
      <c r="Q57"/>
      <c r="R57"/>
    </row>
    <row r="58" spans="1:20">
      <c r="A58" s="31" t="s">
        <v>0</v>
      </c>
      <c r="B58" s="32">
        <v>96.308943959999965</v>
      </c>
      <c r="C58" s="32">
        <v>36.310472838999978</v>
      </c>
      <c r="D58" s="32">
        <v>100.71939486499984</v>
      </c>
      <c r="E58" s="32">
        <v>86.064585156000049</v>
      </c>
      <c r="F58" s="32">
        <v>74.574856098999888</v>
      </c>
      <c r="G58" s="32">
        <v>75.176337157999939</v>
      </c>
      <c r="H58" s="32">
        <v>84.493378980000102</v>
      </c>
      <c r="I58" s="32">
        <v>74.727777918999919</v>
      </c>
      <c r="J58" s="32">
        <v>73.14729408099987</v>
      </c>
      <c r="K58" s="32">
        <v>77.827878166000062</v>
      </c>
      <c r="L58" s="32"/>
      <c r="M58" s="32"/>
      <c r="N58" s="33">
        <f t="shared" si="14"/>
        <v>779.35091922299966</v>
      </c>
      <c r="O58" s="54"/>
      <c r="P58" s="18"/>
      <c r="Q58"/>
      <c r="R58"/>
    </row>
    <row r="59" spans="1:20">
      <c r="A59" s="34" t="s">
        <v>15</v>
      </c>
      <c r="B59" s="35">
        <f t="shared" ref="B59:C59" si="15">SUM(B50:B58)</f>
        <v>2458.5272690740039</v>
      </c>
      <c r="C59" s="35">
        <f t="shared" si="15"/>
        <v>2062.1867871480013</v>
      </c>
      <c r="D59" s="35">
        <f t="shared" ref="D59:E59" si="16">SUM(D50:D58)</f>
        <v>1908.2094640239955</v>
      </c>
      <c r="E59" s="35">
        <f t="shared" si="16"/>
        <v>1768.2380412470011</v>
      </c>
      <c r="F59" s="35">
        <f t="shared" ref="F59:G59" si="17">SUM(F50:F58)</f>
        <v>1841.5686506679974</v>
      </c>
      <c r="G59" s="35">
        <f t="shared" si="17"/>
        <v>1745.585500717998</v>
      </c>
      <c r="H59" s="35">
        <f t="shared" ref="H59:I59" si="18">SUM(H50:H58)</f>
        <v>1795.2705286010005</v>
      </c>
      <c r="I59" s="35">
        <f t="shared" si="18"/>
        <v>1772.481392305999</v>
      </c>
      <c r="J59" s="35">
        <f t="shared" ref="J59:K59" si="19">SUM(J50:J58)</f>
        <v>2001.463568267</v>
      </c>
      <c r="K59" s="35">
        <f t="shared" si="19"/>
        <v>2110.8164677540008</v>
      </c>
      <c r="L59" s="35">
        <f t="shared" ref="L59:M59" si="20">SUM(L50:L58)</f>
        <v>0</v>
      </c>
      <c r="M59" s="35">
        <f t="shared" si="20"/>
        <v>0</v>
      </c>
      <c r="N59" s="35">
        <f t="shared" si="14"/>
        <v>19464.347669806997</v>
      </c>
      <c r="O59" s="54"/>
      <c r="P59" s="18"/>
      <c r="Q59"/>
      <c r="R59"/>
    </row>
    <row r="60" spans="1:20">
      <c r="A60" s="43"/>
      <c r="B60" s="40"/>
      <c r="C60" s="40"/>
      <c r="D60" s="40"/>
      <c r="E60" s="40"/>
      <c r="F60" s="40"/>
      <c r="G60" s="40"/>
      <c r="H60" s="40"/>
      <c r="I60" s="40"/>
      <c r="J60" s="40"/>
      <c r="K60" s="40"/>
      <c r="L60" s="40"/>
      <c r="M60" s="40"/>
      <c r="N60" s="40"/>
      <c r="S60" s="1"/>
      <c r="T60" s="1"/>
    </row>
    <row r="61" spans="1:20" s="3" customFormat="1" ht="14.4" customHeight="1">
      <c r="A61" s="39" t="s">
        <v>50</v>
      </c>
      <c r="B61" s="39"/>
      <c r="C61" s="39"/>
      <c r="D61" s="39"/>
      <c r="E61" s="39"/>
      <c r="F61" s="39"/>
      <c r="G61" s="39"/>
      <c r="H61" s="39"/>
      <c r="I61" s="39"/>
      <c r="J61" s="39"/>
      <c r="K61" s="39"/>
      <c r="L61" s="39"/>
      <c r="M61" s="39"/>
      <c r="N61" s="41"/>
      <c r="O61" s="52"/>
      <c r="P61" s="17"/>
      <c r="Q61" s="2"/>
      <c r="R61" s="2"/>
      <c r="S61" s="2"/>
      <c r="T61" s="2"/>
    </row>
    <row r="62" spans="1:20">
      <c r="A62" s="42"/>
      <c r="B62" s="42"/>
      <c r="C62" s="42"/>
      <c r="D62" s="42"/>
      <c r="E62" s="42"/>
      <c r="F62" s="42"/>
      <c r="G62" s="42"/>
      <c r="H62" s="40"/>
      <c r="I62" s="40"/>
      <c r="J62" s="40"/>
      <c r="K62" s="40"/>
      <c r="L62" s="40"/>
      <c r="M62" s="40"/>
      <c r="N62" s="40"/>
      <c r="S62" s="1"/>
      <c r="T62" s="1"/>
    </row>
    <row r="63" spans="1:20">
      <c r="A63" s="34" t="s">
        <v>1</v>
      </c>
      <c r="B63" s="48" t="s">
        <v>16</v>
      </c>
      <c r="C63" s="48" t="s">
        <v>30</v>
      </c>
      <c r="D63" s="48" t="s">
        <v>32</v>
      </c>
      <c r="E63" s="48" t="s">
        <v>33</v>
      </c>
      <c r="F63" s="48" t="s">
        <v>34</v>
      </c>
      <c r="G63" s="48" t="s">
        <v>35</v>
      </c>
      <c r="H63" s="48" t="s">
        <v>36</v>
      </c>
      <c r="I63" s="48" t="s">
        <v>37</v>
      </c>
      <c r="J63" s="48" t="s">
        <v>38</v>
      </c>
      <c r="K63" s="48" t="s">
        <v>39</v>
      </c>
      <c r="L63" s="48" t="s">
        <v>40</v>
      </c>
      <c r="M63" s="48" t="s">
        <v>41</v>
      </c>
      <c r="N63" s="49" t="str">
        <f>N27</f>
        <v>Somme</v>
      </c>
      <c r="O63" s="55"/>
      <c r="P63" s="19"/>
      <c r="Q63"/>
      <c r="R63"/>
    </row>
    <row r="64" spans="1:20">
      <c r="A64" s="31" t="s">
        <v>95</v>
      </c>
      <c r="B64" s="32">
        <v>25.235245379000069</v>
      </c>
      <c r="C64" s="32">
        <v>2.4072598342041989</v>
      </c>
      <c r="D64" s="32">
        <v>2.6569741599795926</v>
      </c>
      <c r="E64" s="32">
        <v>4.0074825139999959</v>
      </c>
      <c r="F64" s="32">
        <v>3.5156811019999945</v>
      </c>
      <c r="G64" s="32">
        <v>4.0216417790000047</v>
      </c>
      <c r="H64" s="32">
        <v>4.7117871089369201</v>
      </c>
      <c r="I64" s="32">
        <v>4.4980294679999933</v>
      </c>
      <c r="J64" s="32">
        <v>3.855967064000001</v>
      </c>
      <c r="K64" s="32">
        <v>3.6362248801336103</v>
      </c>
      <c r="L64" s="32"/>
      <c r="M64" s="32"/>
      <c r="N64" s="33">
        <f t="shared" ref="N64:N73" si="21">SUM(B64:M64)</f>
        <v>58.546293289254379</v>
      </c>
      <c r="O64" s="54"/>
      <c r="P64" s="18"/>
      <c r="Q64"/>
      <c r="R64"/>
    </row>
    <row r="65" spans="1:18">
      <c r="A65" s="31" t="s">
        <v>2</v>
      </c>
      <c r="B65" s="32">
        <v>79.851697953000041</v>
      </c>
      <c r="C65" s="32">
        <v>60.153554441039972</v>
      </c>
      <c r="D65" s="32">
        <v>25.060686634999978</v>
      </c>
      <c r="E65" s="32">
        <v>65.016167316999997</v>
      </c>
      <c r="F65" s="32">
        <v>61.680537417361414</v>
      </c>
      <c r="G65" s="32">
        <v>80.240055622272024</v>
      </c>
      <c r="H65" s="32">
        <v>43.723641290835118</v>
      </c>
      <c r="I65" s="32">
        <v>45.633977695000048</v>
      </c>
      <c r="J65" s="32">
        <v>41.883881707</v>
      </c>
      <c r="K65" s="32">
        <v>68.825306877541578</v>
      </c>
      <c r="L65" s="32"/>
      <c r="M65" s="32"/>
      <c r="N65" s="33">
        <f t="shared" si="21"/>
        <v>572.06950695605019</v>
      </c>
      <c r="O65" s="54"/>
      <c r="P65" s="18"/>
      <c r="Q65"/>
      <c r="R65"/>
    </row>
    <row r="66" spans="1:18">
      <c r="A66" s="31" t="s">
        <v>3</v>
      </c>
      <c r="B66" s="32">
        <v>56.241724583000128</v>
      </c>
      <c r="C66" s="32">
        <v>47.693971323406124</v>
      </c>
      <c r="D66" s="32">
        <v>45.206541423179949</v>
      </c>
      <c r="E66" s="32">
        <v>42.351525481000209</v>
      </c>
      <c r="F66" s="32">
        <v>54.677803007509823</v>
      </c>
      <c r="G66" s="32">
        <v>54.726011406283291</v>
      </c>
      <c r="H66" s="32">
        <v>40.015451327000108</v>
      </c>
      <c r="I66" s="32">
        <v>57.141266438000493</v>
      </c>
      <c r="J66" s="32">
        <v>48.539748924999905</v>
      </c>
      <c r="K66" s="32">
        <v>60.487618488564394</v>
      </c>
      <c r="L66" s="32"/>
      <c r="M66" s="32"/>
      <c r="N66" s="33">
        <f t="shared" si="21"/>
        <v>507.08166240294446</v>
      </c>
      <c r="O66" s="54"/>
      <c r="P66" s="18"/>
      <c r="Q66"/>
      <c r="R66"/>
    </row>
    <row r="67" spans="1:18">
      <c r="A67" s="31" t="s">
        <v>4</v>
      </c>
      <c r="B67" s="32">
        <v>132.42723024800009</v>
      </c>
      <c r="C67" s="32">
        <v>160.06876843808075</v>
      </c>
      <c r="D67" s="32">
        <v>183.91561142233545</v>
      </c>
      <c r="E67" s="32">
        <v>141.41374925000034</v>
      </c>
      <c r="F67" s="32">
        <v>104.06677369133193</v>
      </c>
      <c r="G67" s="32">
        <v>155.66027211831195</v>
      </c>
      <c r="H67" s="32">
        <v>127.3953981469098</v>
      </c>
      <c r="I67" s="32">
        <v>217.36986270099996</v>
      </c>
      <c r="J67" s="32">
        <v>172.52956163500008</v>
      </c>
      <c r="K67" s="32">
        <v>97.739273804305469</v>
      </c>
      <c r="L67" s="32"/>
      <c r="M67" s="32"/>
      <c r="N67" s="33">
        <f t="shared" si="21"/>
        <v>1492.5865014552758</v>
      </c>
      <c r="O67" s="54"/>
      <c r="P67" s="18"/>
      <c r="Q67"/>
      <c r="R67"/>
    </row>
    <row r="68" spans="1:18">
      <c r="A68" s="31" t="s">
        <v>5</v>
      </c>
      <c r="B68" s="32">
        <v>2.9094589269999926</v>
      </c>
      <c r="C68" s="32">
        <v>2.5292556039999963</v>
      </c>
      <c r="D68" s="32">
        <v>1.7458172791424318</v>
      </c>
      <c r="E68" s="32">
        <v>2.0501915109999991</v>
      </c>
      <c r="F68" s="32">
        <v>12.136582456999987</v>
      </c>
      <c r="G68" s="32">
        <v>1.9916869319999961</v>
      </c>
      <c r="H68" s="32">
        <v>1.3445402790543839</v>
      </c>
      <c r="I68" s="32">
        <v>1.4935269539999969</v>
      </c>
      <c r="J68" s="32">
        <v>2.3870484709999986</v>
      </c>
      <c r="K68" s="32">
        <v>2.2365159220000028</v>
      </c>
      <c r="L68" s="32"/>
      <c r="M68" s="32"/>
      <c r="N68" s="33">
        <f t="shared" si="21"/>
        <v>30.824624336196788</v>
      </c>
      <c r="O68" s="54"/>
      <c r="P68" s="18"/>
      <c r="Q68"/>
      <c r="R68"/>
    </row>
    <row r="69" spans="1:18">
      <c r="A69" s="31" t="s">
        <v>6</v>
      </c>
      <c r="B69" s="32">
        <v>349.27238193499943</v>
      </c>
      <c r="C69" s="32">
        <v>102.42093002287093</v>
      </c>
      <c r="D69" s="32">
        <v>210.94100009398053</v>
      </c>
      <c r="E69" s="32">
        <v>109.20493225699992</v>
      </c>
      <c r="F69" s="32">
        <v>143.88646581871413</v>
      </c>
      <c r="G69" s="32">
        <v>339.43632177999984</v>
      </c>
      <c r="H69" s="32">
        <v>238.56440752245547</v>
      </c>
      <c r="I69" s="32">
        <v>177.93589632399977</v>
      </c>
      <c r="J69" s="32">
        <v>285.7424905380002</v>
      </c>
      <c r="K69" s="32">
        <v>286.54433877992017</v>
      </c>
      <c r="L69" s="32"/>
      <c r="M69" s="32"/>
      <c r="N69" s="33">
        <f t="shared" si="21"/>
        <v>2243.9491650719401</v>
      </c>
      <c r="O69" s="54"/>
      <c r="P69" s="18"/>
      <c r="Q69"/>
      <c r="R69"/>
    </row>
    <row r="70" spans="1:18">
      <c r="A70" s="31" t="s">
        <v>7</v>
      </c>
      <c r="B70" s="32">
        <v>19.495343980000019</v>
      </c>
      <c r="C70" s="32">
        <v>69.067450871904313</v>
      </c>
      <c r="D70" s="32">
        <v>65.302054949999885</v>
      </c>
      <c r="E70" s="32">
        <v>18.989690829999944</v>
      </c>
      <c r="F70" s="32">
        <v>67.291180309999902</v>
      </c>
      <c r="G70" s="32">
        <v>64.407577629999892</v>
      </c>
      <c r="H70" s="32">
        <v>12.299947619999974</v>
      </c>
      <c r="I70" s="32">
        <v>66.150472989999926</v>
      </c>
      <c r="J70" s="32">
        <v>64.952828050000051</v>
      </c>
      <c r="K70" s="32">
        <v>81.985878090000142</v>
      </c>
      <c r="L70" s="32"/>
      <c r="M70" s="32"/>
      <c r="N70" s="33">
        <f t="shared" si="21"/>
        <v>529.94242532190401</v>
      </c>
      <c r="O70" s="54"/>
      <c r="P70" s="18"/>
      <c r="Q70"/>
      <c r="R70"/>
    </row>
    <row r="71" spans="1:18">
      <c r="A71" s="31" t="s">
        <v>8</v>
      </c>
      <c r="B71" s="32">
        <v>13.153043339999925</v>
      </c>
      <c r="C71" s="32">
        <v>15.349224900235216</v>
      </c>
      <c r="D71" s="32">
        <v>13.203358722431519</v>
      </c>
      <c r="E71" s="32">
        <v>17.461771704999968</v>
      </c>
      <c r="F71" s="32">
        <v>41.764630709932312</v>
      </c>
      <c r="G71" s="32">
        <v>17.396637868606106</v>
      </c>
      <c r="H71" s="32">
        <v>47.568915807984325</v>
      </c>
      <c r="I71" s="32">
        <v>10.788293710999939</v>
      </c>
      <c r="J71" s="32">
        <v>44.117451505000247</v>
      </c>
      <c r="K71" s="32">
        <v>54.49771732411061</v>
      </c>
      <c r="L71" s="32"/>
      <c r="M71" s="32"/>
      <c r="N71" s="33">
        <f t="shared" si="21"/>
        <v>275.30104559430015</v>
      </c>
      <c r="O71" s="54"/>
      <c r="P71" s="18"/>
      <c r="Q71"/>
      <c r="R71"/>
    </row>
    <row r="72" spans="1:18">
      <c r="A72" s="31" t="s">
        <v>0</v>
      </c>
      <c r="B72" s="32">
        <v>11.485797656000004</v>
      </c>
      <c r="C72" s="32">
        <v>4.002608377577257</v>
      </c>
      <c r="D72" s="32">
        <v>38.261248192862652</v>
      </c>
      <c r="E72" s="32">
        <v>11.607757699999992</v>
      </c>
      <c r="F72" s="32">
        <v>7.3346725540417408</v>
      </c>
      <c r="G72" s="32">
        <v>9.7776297740000047</v>
      </c>
      <c r="H72" s="32">
        <v>9.6217453582129995</v>
      </c>
      <c r="I72" s="32">
        <v>20.824179193999949</v>
      </c>
      <c r="J72" s="32">
        <v>9.7081384989999897</v>
      </c>
      <c r="K72" s="32">
        <v>10.458741043380471</v>
      </c>
      <c r="L72" s="32"/>
      <c r="M72" s="32"/>
      <c r="N72" s="33">
        <f t="shared" si="21"/>
        <v>133.08251834907509</v>
      </c>
      <c r="O72" s="54"/>
      <c r="P72" s="18"/>
      <c r="Q72"/>
      <c r="R72"/>
    </row>
    <row r="73" spans="1:18">
      <c r="A73" s="34" t="s">
        <v>15</v>
      </c>
      <c r="B73" s="35">
        <f t="shared" ref="B73:C73" si="22">SUM(B64:B72)</f>
        <v>690.07192400099973</v>
      </c>
      <c r="C73" s="35">
        <f t="shared" si="22"/>
        <v>463.6930238133188</v>
      </c>
      <c r="D73" s="35">
        <f t="shared" ref="D73:E73" si="23">SUM(D64:D72)</f>
        <v>586.29329287891198</v>
      </c>
      <c r="E73" s="35">
        <f t="shared" si="23"/>
        <v>412.10326856500041</v>
      </c>
      <c r="F73" s="35">
        <f t="shared" ref="F73:G73" si="24">SUM(F64:F72)</f>
        <v>496.35432706789118</v>
      </c>
      <c r="G73" s="35">
        <f t="shared" si="24"/>
        <v>727.65783491047318</v>
      </c>
      <c r="H73" s="35">
        <f t="shared" ref="H73:I73" si="25">SUM(H64:H72)</f>
        <v>525.24583446138911</v>
      </c>
      <c r="I73" s="35">
        <f t="shared" si="25"/>
        <v>601.8355054750001</v>
      </c>
      <c r="J73" s="35">
        <f t="shared" ref="J73:K73" si="26">SUM(J64:J72)</f>
        <v>673.71711639400053</v>
      </c>
      <c r="K73" s="35">
        <f t="shared" si="26"/>
        <v>666.41161520995638</v>
      </c>
      <c r="L73" s="35">
        <f t="shared" ref="L73:M73" si="27">SUM(L64:L72)</f>
        <v>0</v>
      </c>
      <c r="M73" s="35">
        <f t="shared" si="27"/>
        <v>0</v>
      </c>
      <c r="N73" s="35">
        <f t="shared" si="21"/>
        <v>5843.3837427769413</v>
      </c>
      <c r="O73" s="54"/>
      <c r="P73" s="18"/>
      <c r="Q73"/>
      <c r="R73"/>
    </row>
    <row r="74" spans="1:18">
      <c r="A74" s="43"/>
      <c r="B74" s="40"/>
      <c r="C74" s="40"/>
      <c r="D74" s="40"/>
      <c r="E74" s="40"/>
      <c r="F74" s="40"/>
      <c r="G74" s="40"/>
      <c r="H74" s="40"/>
      <c r="I74" s="40"/>
      <c r="J74" s="40"/>
      <c r="K74" s="40"/>
      <c r="L74" s="40"/>
      <c r="M74" s="40"/>
      <c r="N74" s="40"/>
    </row>
    <row r="75" spans="1:18">
      <c r="A75" s="43"/>
      <c r="B75" s="40"/>
      <c r="C75" s="40"/>
      <c r="D75" s="40"/>
      <c r="E75" s="40"/>
      <c r="F75" s="40"/>
      <c r="G75" s="40"/>
      <c r="H75" s="40"/>
      <c r="I75" s="40"/>
      <c r="J75" s="40"/>
      <c r="K75" s="40"/>
      <c r="L75" s="40"/>
      <c r="M75" s="40"/>
      <c r="N75" s="40"/>
    </row>
    <row r="76" spans="1:18">
      <c r="A76" s="43"/>
      <c r="B76" s="40"/>
      <c r="C76" s="40"/>
      <c r="D76" s="40"/>
      <c r="E76" s="40"/>
      <c r="F76" s="40"/>
      <c r="G76" s="40"/>
      <c r="H76" s="40"/>
      <c r="I76" s="40"/>
      <c r="J76" s="40"/>
      <c r="K76" s="40"/>
      <c r="L76" s="40"/>
      <c r="M76" s="40"/>
      <c r="N76" s="40"/>
    </row>
    <row r="77" spans="1:18" ht="15.6">
      <c r="A77" s="78" t="s">
        <v>51</v>
      </c>
      <c r="B77" s="78"/>
      <c r="C77" s="78"/>
      <c r="D77" s="78"/>
      <c r="E77" s="78"/>
      <c r="F77" s="78"/>
      <c r="G77" s="78"/>
      <c r="H77" s="78"/>
      <c r="I77" s="78"/>
      <c r="J77" s="78"/>
      <c r="K77" s="78"/>
      <c r="L77" s="44"/>
      <c r="M77" s="40"/>
      <c r="N77" s="40"/>
    </row>
    <row r="78" spans="1:18">
      <c r="A78" s="43"/>
      <c r="B78" s="40"/>
      <c r="C78" s="40"/>
      <c r="D78" s="40"/>
      <c r="E78" s="40"/>
      <c r="F78" s="40"/>
      <c r="G78" s="40"/>
      <c r="H78" s="40"/>
      <c r="I78" s="40"/>
      <c r="J78" s="40"/>
      <c r="K78" s="40"/>
      <c r="L78" s="40"/>
      <c r="M78" s="40"/>
      <c r="N78" s="40"/>
    </row>
    <row r="79" spans="1:18">
      <c r="A79" s="45" t="s">
        <v>52</v>
      </c>
      <c r="B79" s="45"/>
      <c r="C79" s="45"/>
      <c r="D79" s="45"/>
      <c r="E79" s="45"/>
      <c r="F79" s="45"/>
      <c r="G79" s="40"/>
      <c r="H79" s="40"/>
      <c r="I79" s="40"/>
      <c r="J79" s="40"/>
      <c r="K79" s="40"/>
      <c r="L79" s="40"/>
      <c r="M79" s="43"/>
      <c r="N79" s="43"/>
      <c r="O79" s="56"/>
      <c r="P79"/>
      <c r="Q79"/>
      <c r="R79"/>
    </row>
    <row r="80" spans="1:18">
      <c r="A80" s="43"/>
      <c r="B80" s="40"/>
      <c r="C80" s="40"/>
      <c r="D80" s="40"/>
      <c r="E80" s="40"/>
      <c r="F80" s="40"/>
      <c r="G80" s="40"/>
      <c r="H80" s="40"/>
      <c r="I80" s="40"/>
      <c r="J80" s="40"/>
      <c r="K80" s="40"/>
      <c r="L80" s="40"/>
      <c r="M80" s="43"/>
      <c r="N80" s="43"/>
      <c r="O80" s="56"/>
      <c r="P80"/>
      <c r="Q80"/>
      <c r="R80"/>
    </row>
    <row r="81" spans="1:18">
      <c r="A81" s="34" t="s">
        <v>9</v>
      </c>
      <c r="B81" s="47">
        <v>2015</v>
      </c>
      <c r="C81" s="47">
        <v>2016</v>
      </c>
      <c r="D81" s="47">
        <v>2017</v>
      </c>
      <c r="E81" s="47">
        <v>2018</v>
      </c>
      <c r="F81" s="47">
        <v>2019</v>
      </c>
      <c r="G81" s="47">
        <v>2020</v>
      </c>
      <c r="H81" s="47">
        <v>2021</v>
      </c>
      <c r="I81" s="47">
        <v>2022</v>
      </c>
      <c r="J81" s="47">
        <v>2023</v>
      </c>
      <c r="K81" s="47">
        <v>2024</v>
      </c>
      <c r="L81" s="40"/>
      <c r="M81" s="40"/>
      <c r="N81" s="16"/>
      <c r="O81" s="56"/>
      <c r="P81"/>
      <c r="Q81"/>
      <c r="R81"/>
    </row>
    <row r="82" spans="1:18">
      <c r="A82" s="31" t="s">
        <v>10</v>
      </c>
      <c r="B82" s="32">
        <v>958.1948859490011</v>
      </c>
      <c r="C82" s="32">
        <v>1158.9619841909955</v>
      </c>
      <c r="D82" s="32">
        <v>1933.5694748900053</v>
      </c>
      <c r="E82" s="32">
        <v>1900.0113238359943</v>
      </c>
      <c r="F82" s="32">
        <v>1806.5622317349962</v>
      </c>
      <c r="G82" s="32">
        <v>1910.5533467299997</v>
      </c>
      <c r="H82" s="32">
        <v>2736.0150055729782</v>
      </c>
      <c r="I82" s="32">
        <v>3166.7067724630047</v>
      </c>
      <c r="J82" s="32">
        <v>2815.8574477190095</v>
      </c>
      <c r="K82" s="32">
        <v>2851.578191403014</v>
      </c>
      <c r="L82" s="40"/>
      <c r="M82" s="40"/>
      <c r="N82" s="16"/>
      <c r="O82" s="56"/>
      <c r="P82"/>
      <c r="Q82"/>
      <c r="R82"/>
    </row>
    <row r="83" spans="1:18">
      <c r="A83" s="31" t="s">
        <v>11</v>
      </c>
      <c r="B83" s="32">
        <v>1441.9230934359989</v>
      </c>
      <c r="C83" s="32">
        <v>1505.4877946439979</v>
      </c>
      <c r="D83" s="32">
        <v>1664.0743374029985</v>
      </c>
      <c r="E83" s="32">
        <v>2265.4529698000006</v>
      </c>
      <c r="F83" s="32">
        <v>2460.5656550899962</v>
      </c>
      <c r="G83" s="32">
        <v>1491.7848681119992</v>
      </c>
      <c r="H83" s="32">
        <v>2607.5075747990008</v>
      </c>
      <c r="I83" s="32">
        <v>4673.6755239040003</v>
      </c>
      <c r="J83" s="32">
        <v>4368.5507570760037</v>
      </c>
      <c r="K83" s="32">
        <v>4046.851111618992</v>
      </c>
      <c r="L83" s="40"/>
      <c r="M83" s="40"/>
      <c r="N83" s="16"/>
      <c r="O83" s="56"/>
      <c r="P83"/>
      <c r="Q83"/>
      <c r="R83"/>
    </row>
    <row r="84" spans="1:18">
      <c r="A84" s="31" t="s">
        <v>12</v>
      </c>
      <c r="B84" s="32">
        <v>1738.6931872169978</v>
      </c>
      <c r="C84" s="32">
        <v>1746.1412063770101</v>
      </c>
      <c r="D84" s="32">
        <v>2528.4528029369981</v>
      </c>
      <c r="E84" s="32">
        <v>2660.0110237509848</v>
      </c>
      <c r="F84" s="32">
        <v>2674.2651286569912</v>
      </c>
      <c r="G84" s="32">
        <v>2462.8202421919877</v>
      </c>
      <c r="H84" s="32">
        <v>3087.7769203109842</v>
      </c>
      <c r="I84" s="32">
        <v>3805.6209813579899</v>
      </c>
      <c r="J84" s="32">
        <v>4170.3255964450327</v>
      </c>
      <c r="K84" s="32">
        <v>4221.5494091540186</v>
      </c>
      <c r="L84" s="40"/>
      <c r="M84" s="40"/>
      <c r="N84" s="16"/>
      <c r="O84" s="56"/>
      <c r="P84"/>
      <c r="Q84"/>
      <c r="R84"/>
    </row>
    <row r="85" spans="1:18">
      <c r="A85" s="31" t="s">
        <v>13</v>
      </c>
      <c r="B85" s="32">
        <v>2409.236373253967</v>
      </c>
      <c r="C85" s="32">
        <v>2563.3108789800344</v>
      </c>
      <c r="D85" s="32">
        <v>2689.0248693850044</v>
      </c>
      <c r="E85" s="32">
        <v>3229.077103922024</v>
      </c>
      <c r="F85" s="32">
        <v>3520.9616655150367</v>
      </c>
      <c r="G85" s="32">
        <v>3041.6540588460316</v>
      </c>
      <c r="H85" s="32">
        <v>4336.4974354039332</v>
      </c>
      <c r="I85" s="32">
        <v>6136.739583041066</v>
      </c>
      <c r="J85" s="32">
        <v>5028.2880587770323</v>
      </c>
      <c r="K85" s="32">
        <v>5299.6885272209347</v>
      </c>
      <c r="L85" s="40"/>
      <c r="M85" s="40"/>
      <c r="N85" s="16"/>
      <c r="O85" s="56"/>
      <c r="P85"/>
      <c r="Q85"/>
      <c r="R85"/>
    </row>
    <row r="86" spans="1:18">
      <c r="A86" s="31" t="s">
        <v>14</v>
      </c>
      <c r="B86" s="32">
        <v>1896.6131828880093</v>
      </c>
      <c r="C86" s="32">
        <v>2352.5606598790177</v>
      </c>
      <c r="D86" s="32">
        <v>2709.0398293250801</v>
      </c>
      <c r="E86" s="32">
        <v>3237.8525311230414</v>
      </c>
      <c r="F86" s="32">
        <v>3618.7056272889772</v>
      </c>
      <c r="G86" s="32">
        <v>3259.9017896239957</v>
      </c>
      <c r="H86" s="32">
        <v>4028.2268886279303</v>
      </c>
      <c r="I86" s="32">
        <v>5057.7452863110329</v>
      </c>
      <c r="J86" s="32">
        <v>4869.218457924987</v>
      </c>
      <c r="K86" s="32">
        <v>5474.1888130519073</v>
      </c>
      <c r="L86" s="40"/>
      <c r="M86" s="40"/>
      <c r="N86" s="16"/>
      <c r="O86" s="56"/>
      <c r="P86"/>
      <c r="Q86"/>
      <c r="R86"/>
    </row>
    <row r="87" spans="1:18">
      <c r="A87" s="34" t="s">
        <v>17</v>
      </c>
      <c r="B87" s="35">
        <f>SUM(B82:B86)</f>
        <v>8444.6607227439745</v>
      </c>
      <c r="C87" s="35">
        <f t="shared" ref="C87:K87" si="28">SUM(C82:C86)</f>
        <v>9326.4625240710557</v>
      </c>
      <c r="D87" s="35">
        <f t="shared" si="28"/>
        <v>11524.161313940087</v>
      </c>
      <c r="E87" s="35">
        <f t="shared" si="28"/>
        <v>13292.404952432044</v>
      </c>
      <c r="F87" s="35">
        <f t="shared" si="28"/>
        <v>14081.060308285996</v>
      </c>
      <c r="G87" s="35">
        <f t="shared" si="28"/>
        <v>12166.714305504014</v>
      </c>
      <c r="H87" s="35">
        <f t="shared" si="28"/>
        <v>16796.023824714826</v>
      </c>
      <c r="I87" s="35">
        <f t="shared" si="28"/>
        <v>22840.488147077096</v>
      </c>
      <c r="J87" s="35">
        <f t="shared" si="28"/>
        <v>21252.240317942065</v>
      </c>
      <c r="K87" s="35">
        <f t="shared" si="28"/>
        <v>21893.856052448864</v>
      </c>
      <c r="L87" s="40"/>
      <c r="M87" s="40"/>
      <c r="N87" s="16"/>
      <c r="O87" s="56"/>
      <c r="P87"/>
      <c r="Q87"/>
      <c r="R87"/>
    </row>
    <row r="88" spans="1:18">
      <c r="A88" s="43"/>
      <c r="B88" s="40"/>
      <c r="C88" s="40"/>
      <c r="D88" s="40"/>
      <c r="E88" s="40"/>
      <c r="F88" s="40"/>
      <c r="G88" s="40"/>
      <c r="H88" s="40"/>
      <c r="I88" s="40"/>
      <c r="J88" s="40"/>
      <c r="K88" s="40"/>
      <c r="L88" s="40"/>
      <c r="M88" s="43"/>
      <c r="N88" s="43"/>
      <c r="O88" s="56"/>
      <c r="P88"/>
      <c r="Q88"/>
      <c r="R88"/>
    </row>
    <row r="89" spans="1:18">
      <c r="A89" s="45" t="s">
        <v>53</v>
      </c>
      <c r="B89" s="45"/>
      <c r="C89" s="45"/>
      <c r="D89" s="45"/>
      <c r="E89" s="45"/>
      <c r="F89" s="45"/>
      <c r="G89" s="40"/>
      <c r="H89" s="40"/>
      <c r="I89" s="40"/>
      <c r="J89" s="40"/>
      <c r="K89" s="40"/>
      <c r="L89" s="40"/>
      <c r="M89" s="43"/>
      <c r="N89" s="43"/>
      <c r="O89" s="56"/>
      <c r="P89"/>
      <c r="Q89"/>
      <c r="R89"/>
    </row>
    <row r="90" spans="1:18">
      <c r="A90" s="42"/>
      <c r="B90" s="42"/>
      <c r="C90" s="42"/>
      <c r="D90" s="42"/>
      <c r="E90" s="42"/>
      <c r="F90" s="42"/>
      <c r="G90" s="40"/>
      <c r="H90" s="40"/>
      <c r="I90" s="40"/>
      <c r="J90" s="40"/>
      <c r="K90" s="40"/>
      <c r="L90" s="40"/>
      <c r="M90" s="43"/>
      <c r="N90" s="43"/>
      <c r="O90" s="56"/>
      <c r="P90"/>
      <c r="Q90"/>
      <c r="R90"/>
    </row>
    <row r="91" spans="1:18">
      <c r="A91" s="34" t="s">
        <v>9</v>
      </c>
      <c r="B91" s="47">
        <f t="shared" ref="B91:K91" si="29">+B81</f>
        <v>2015</v>
      </c>
      <c r="C91" s="47">
        <f t="shared" si="29"/>
        <v>2016</v>
      </c>
      <c r="D91" s="47">
        <f t="shared" si="29"/>
        <v>2017</v>
      </c>
      <c r="E91" s="47">
        <f t="shared" si="29"/>
        <v>2018</v>
      </c>
      <c r="F91" s="47">
        <f t="shared" si="29"/>
        <v>2019</v>
      </c>
      <c r="G91" s="47">
        <f t="shared" si="29"/>
        <v>2020</v>
      </c>
      <c r="H91" s="47">
        <f t="shared" si="29"/>
        <v>2021</v>
      </c>
      <c r="I91" s="47">
        <f t="shared" si="29"/>
        <v>2022</v>
      </c>
      <c r="J91" s="47">
        <f t="shared" si="29"/>
        <v>2023</v>
      </c>
      <c r="K91" s="47">
        <f t="shared" si="29"/>
        <v>2024</v>
      </c>
      <c r="L91" s="40"/>
      <c r="M91" s="40"/>
      <c r="N91" s="16"/>
      <c r="O91" s="56"/>
      <c r="P91"/>
      <c r="Q91"/>
      <c r="R91"/>
    </row>
    <row r="92" spans="1:18">
      <c r="A92" s="31" t="s">
        <v>10</v>
      </c>
      <c r="B92" s="32">
        <v>631.98525273999667</v>
      </c>
      <c r="C92" s="32">
        <v>697.57812325999078</v>
      </c>
      <c r="D92" s="32">
        <v>1173.8726658899714</v>
      </c>
      <c r="E92" s="32">
        <v>1145.3988491799885</v>
      </c>
      <c r="F92" s="32">
        <v>1043.8188944699891</v>
      </c>
      <c r="G92" s="32">
        <v>1050.2386215699962</v>
      </c>
      <c r="H92" s="32">
        <v>1323.9622306199926</v>
      </c>
      <c r="I92" s="32">
        <v>1306.3344003599934</v>
      </c>
      <c r="J92" s="32">
        <v>1004.1835756299874</v>
      </c>
      <c r="K92" s="32">
        <v>999.03375569998684</v>
      </c>
      <c r="L92" s="40"/>
      <c r="M92" s="40"/>
      <c r="N92" s="16"/>
      <c r="O92" s="56"/>
      <c r="P92"/>
      <c r="Q92"/>
      <c r="R92"/>
    </row>
    <row r="93" spans="1:18">
      <c r="A93" s="31" t="s">
        <v>11</v>
      </c>
      <c r="B93" s="32">
        <v>1298.0419011300016</v>
      </c>
      <c r="C93" s="32">
        <v>1311.8955231400007</v>
      </c>
      <c r="D93" s="32">
        <v>1420.339679819999</v>
      </c>
      <c r="E93" s="32">
        <v>1349.7324900399997</v>
      </c>
      <c r="F93" s="32">
        <v>1549.7763600800001</v>
      </c>
      <c r="G93" s="32">
        <v>1028.6975320599977</v>
      </c>
      <c r="H93" s="32">
        <v>1408.5192816899996</v>
      </c>
      <c r="I93" s="32">
        <v>1497.9091425300019</v>
      </c>
      <c r="J93" s="32">
        <v>1554.5867866600004</v>
      </c>
      <c r="K93" s="32">
        <v>1471.5600119200014</v>
      </c>
      <c r="L93" s="40"/>
      <c r="M93" s="40"/>
      <c r="N93" s="16"/>
      <c r="O93" s="56"/>
      <c r="P93"/>
      <c r="Q93"/>
      <c r="R93"/>
    </row>
    <row r="94" spans="1:18">
      <c r="A94" s="31" t="s">
        <v>12</v>
      </c>
      <c r="B94" s="32">
        <v>97.429238769995322</v>
      </c>
      <c r="C94" s="32">
        <v>125.62702224999548</v>
      </c>
      <c r="D94" s="32">
        <v>158.82553785998695</v>
      </c>
      <c r="E94" s="32">
        <v>166.98742324998378</v>
      </c>
      <c r="F94" s="32">
        <v>151.9595646399905</v>
      </c>
      <c r="G94" s="32">
        <v>130.5515783899983</v>
      </c>
      <c r="H94" s="32">
        <v>139.28479231199731</v>
      </c>
      <c r="I94" s="32">
        <v>170.34727667099193</v>
      </c>
      <c r="J94" s="32">
        <v>160.84663707199542</v>
      </c>
      <c r="K94" s="32">
        <v>193.61749874699217</v>
      </c>
      <c r="L94" s="40"/>
      <c r="M94" s="40"/>
      <c r="N94" s="16"/>
      <c r="O94" s="56"/>
      <c r="P94"/>
      <c r="Q94"/>
      <c r="R94"/>
    </row>
    <row r="95" spans="1:18">
      <c r="A95" s="31" t="s">
        <v>13</v>
      </c>
      <c r="B95" s="32">
        <v>2982.1651600701971</v>
      </c>
      <c r="C95" s="32">
        <v>3175.4448057802301</v>
      </c>
      <c r="D95" s="32">
        <v>3105.6643836202365</v>
      </c>
      <c r="E95" s="32">
        <v>3014.4913749302323</v>
      </c>
      <c r="F95" s="32">
        <v>3636.637819670188</v>
      </c>
      <c r="G95" s="32">
        <v>2230.5509359701241</v>
      </c>
      <c r="H95" s="32">
        <v>3245.0752554341861</v>
      </c>
      <c r="I95" s="32">
        <v>3380.6271748532249</v>
      </c>
      <c r="J95" s="32">
        <v>3710.8136149721818</v>
      </c>
      <c r="K95" s="32">
        <v>3573.822768596182</v>
      </c>
      <c r="L95" s="40"/>
      <c r="M95" s="40"/>
      <c r="N95" s="16"/>
      <c r="O95" s="56"/>
      <c r="P95"/>
      <c r="Q95"/>
      <c r="R95"/>
    </row>
    <row r="96" spans="1:18">
      <c r="A96" s="31" t="s">
        <v>14</v>
      </c>
      <c r="B96" s="32">
        <v>196.99718744998464</v>
      </c>
      <c r="C96" s="32">
        <v>264.90896374997857</v>
      </c>
      <c r="D96" s="32">
        <v>296.88839035996762</v>
      </c>
      <c r="E96" s="32">
        <v>299.35325713996377</v>
      </c>
      <c r="F96" s="32">
        <v>294.6063507599697</v>
      </c>
      <c r="G96" s="32">
        <v>246.59262519999103</v>
      </c>
      <c r="H96" s="32">
        <v>266.9864477599931</v>
      </c>
      <c r="I96" s="32">
        <v>301.10069034298061</v>
      </c>
      <c r="J96" s="32">
        <v>297.55855222798255</v>
      </c>
      <c r="K96" s="32">
        <v>363.04442279896881</v>
      </c>
      <c r="L96" s="40"/>
      <c r="M96" s="40"/>
      <c r="N96" s="16"/>
      <c r="O96" s="56"/>
      <c r="P96"/>
      <c r="Q96"/>
      <c r="R96"/>
    </row>
    <row r="97" spans="1:18">
      <c r="A97" s="34" t="s">
        <v>17</v>
      </c>
      <c r="B97" s="35">
        <f>SUM(B92:B96)</f>
        <v>5206.6187401601746</v>
      </c>
      <c r="C97" s="35">
        <f t="shared" ref="C97:K97" si="30">SUM(C92:C96)</f>
        <v>5575.4544381801952</v>
      </c>
      <c r="D97" s="35">
        <f t="shared" si="30"/>
        <v>6155.5906575501613</v>
      </c>
      <c r="E97" s="35">
        <f t="shared" si="30"/>
        <v>5975.9633945401683</v>
      </c>
      <c r="F97" s="35">
        <f t="shared" si="30"/>
        <v>6676.7989896201379</v>
      </c>
      <c r="G97" s="35">
        <f t="shared" si="30"/>
        <v>4686.6312931901075</v>
      </c>
      <c r="H97" s="35">
        <f t="shared" si="30"/>
        <v>6383.8280078161688</v>
      </c>
      <c r="I97" s="35">
        <f t="shared" si="30"/>
        <v>6656.3186847571924</v>
      </c>
      <c r="J97" s="35">
        <f t="shared" si="30"/>
        <v>6727.9891665621481</v>
      </c>
      <c r="K97" s="35">
        <f t="shared" si="30"/>
        <v>6601.0784577621316</v>
      </c>
      <c r="L97" s="40"/>
      <c r="M97" s="40"/>
      <c r="N97" s="16"/>
      <c r="O97" s="56"/>
      <c r="P97"/>
      <c r="Q97"/>
      <c r="R97"/>
    </row>
    <row r="98" spans="1:18">
      <c r="A98" s="43"/>
      <c r="B98" s="40"/>
      <c r="C98" s="40"/>
      <c r="D98" s="40"/>
      <c r="E98" s="40"/>
      <c r="F98" s="40"/>
      <c r="G98" s="40"/>
      <c r="H98" s="40"/>
      <c r="I98" s="40"/>
      <c r="J98" s="40"/>
      <c r="K98" s="40"/>
      <c r="L98" s="40"/>
      <c r="M98" s="43"/>
      <c r="N98" s="43"/>
      <c r="O98" s="56"/>
      <c r="P98"/>
      <c r="Q98"/>
      <c r="R98"/>
    </row>
    <row r="99" spans="1:18">
      <c r="A99" s="45" t="s">
        <v>54</v>
      </c>
      <c r="B99" s="45"/>
      <c r="C99" s="45"/>
      <c r="D99" s="45"/>
      <c r="E99" s="45"/>
      <c r="F99" s="45"/>
      <c r="G99" s="40"/>
      <c r="H99" s="40"/>
      <c r="I99" s="40"/>
      <c r="J99" s="40"/>
      <c r="K99" s="40"/>
      <c r="L99" s="40"/>
      <c r="M99" s="43"/>
      <c r="N99" s="43"/>
      <c r="O99" s="56"/>
      <c r="P99"/>
      <c r="Q99"/>
      <c r="R99"/>
    </row>
    <row r="100" spans="1:18">
      <c r="A100" s="42"/>
      <c r="B100" s="42"/>
      <c r="C100" s="42"/>
      <c r="D100" s="42"/>
      <c r="E100" s="42"/>
      <c r="F100" s="42"/>
      <c r="G100" s="40"/>
      <c r="H100" s="40"/>
      <c r="I100" s="40"/>
      <c r="J100" s="40"/>
      <c r="K100" s="40"/>
      <c r="L100" s="40"/>
      <c r="M100" s="43"/>
      <c r="N100" s="43"/>
      <c r="O100" s="56"/>
      <c r="P100"/>
      <c r="Q100"/>
      <c r="R100"/>
    </row>
    <row r="101" spans="1:18">
      <c r="A101" s="34" t="s">
        <v>1</v>
      </c>
      <c r="B101" s="47">
        <f t="shared" ref="B101:K101" si="31">+B81</f>
        <v>2015</v>
      </c>
      <c r="C101" s="47">
        <f t="shared" si="31"/>
        <v>2016</v>
      </c>
      <c r="D101" s="47">
        <f t="shared" si="31"/>
        <v>2017</v>
      </c>
      <c r="E101" s="47">
        <f t="shared" si="31"/>
        <v>2018</v>
      </c>
      <c r="F101" s="47">
        <f t="shared" si="31"/>
        <v>2019</v>
      </c>
      <c r="G101" s="47">
        <f t="shared" si="31"/>
        <v>2020</v>
      </c>
      <c r="H101" s="47">
        <f t="shared" si="31"/>
        <v>2021</v>
      </c>
      <c r="I101" s="47">
        <f t="shared" si="31"/>
        <v>2022</v>
      </c>
      <c r="J101" s="47">
        <f t="shared" si="31"/>
        <v>2023</v>
      </c>
      <c r="K101" s="47">
        <f t="shared" si="31"/>
        <v>2024</v>
      </c>
      <c r="L101" s="40"/>
      <c r="M101" s="40"/>
      <c r="N101" s="16"/>
      <c r="O101" s="56"/>
      <c r="P101"/>
      <c r="Q101"/>
      <c r="R101"/>
    </row>
    <row r="102" spans="1:18">
      <c r="A102" s="31" t="s">
        <v>95</v>
      </c>
      <c r="B102" s="32">
        <v>438.20955358700166</v>
      </c>
      <c r="C102" s="32">
        <v>389.282937918004</v>
      </c>
      <c r="D102" s="32">
        <v>392.38977000099766</v>
      </c>
      <c r="E102" s="32">
        <v>413.74685772599736</v>
      </c>
      <c r="F102" s="32">
        <v>362.69948548899856</v>
      </c>
      <c r="G102" s="32">
        <v>340.34883548199974</v>
      </c>
      <c r="H102" s="32">
        <v>478.52275019300066</v>
      </c>
      <c r="I102" s="32">
        <v>736.72771469399243</v>
      </c>
      <c r="J102" s="32">
        <v>816.88957886499998</v>
      </c>
      <c r="K102" s="32">
        <v>487.01115152499938</v>
      </c>
      <c r="L102" s="40"/>
      <c r="M102" s="40"/>
      <c r="N102" s="16"/>
      <c r="O102" s="56"/>
      <c r="P102"/>
      <c r="Q102"/>
      <c r="R102"/>
    </row>
    <row r="103" spans="1:18">
      <c r="A103" s="31" t="s">
        <v>2</v>
      </c>
      <c r="B103" s="32">
        <v>626.84085614099831</v>
      </c>
      <c r="C103" s="32">
        <v>569.27332153199779</v>
      </c>
      <c r="D103" s="32">
        <v>874.95004172500194</v>
      </c>
      <c r="E103" s="32">
        <v>918.01858291500173</v>
      </c>
      <c r="F103" s="32">
        <v>1054.8801306609967</v>
      </c>
      <c r="G103" s="32">
        <v>929.00262550799812</v>
      </c>
      <c r="H103" s="32">
        <v>1064.1308883020019</v>
      </c>
      <c r="I103" s="32">
        <v>1792.3376598730054</v>
      </c>
      <c r="J103" s="32">
        <v>1299.6171055040013</v>
      </c>
      <c r="K103" s="32">
        <v>1316.0084784609969</v>
      </c>
      <c r="L103" s="40"/>
      <c r="M103" s="40"/>
      <c r="N103" s="16"/>
      <c r="O103" s="56"/>
      <c r="P103"/>
      <c r="Q103"/>
      <c r="R103"/>
    </row>
    <row r="104" spans="1:18">
      <c r="A104" s="31" t="s">
        <v>3</v>
      </c>
      <c r="B104" s="32">
        <v>1637.9144042409966</v>
      </c>
      <c r="C104" s="32">
        <v>2098.6226739250228</v>
      </c>
      <c r="D104" s="32">
        <v>2479.0231717520282</v>
      </c>
      <c r="E104" s="32">
        <v>2929.0831711120463</v>
      </c>
      <c r="F104" s="32">
        <v>3353.9177066710486</v>
      </c>
      <c r="G104" s="32">
        <v>3222.4550031329641</v>
      </c>
      <c r="H104" s="32">
        <v>3973.2818190759976</v>
      </c>
      <c r="I104" s="32">
        <v>5047.6874310510339</v>
      </c>
      <c r="J104" s="32">
        <v>4393.3186026480544</v>
      </c>
      <c r="K104" s="32">
        <v>5546.0898452049296</v>
      </c>
      <c r="L104" s="40"/>
      <c r="M104" s="40"/>
      <c r="N104" s="16"/>
      <c r="O104" s="56"/>
      <c r="P104"/>
      <c r="Q104"/>
      <c r="R104"/>
    </row>
    <row r="105" spans="1:18">
      <c r="A105" s="31" t="s">
        <v>4</v>
      </c>
      <c r="B105" s="32">
        <v>844.30662756400079</v>
      </c>
      <c r="C105" s="32">
        <v>935.4947393199991</v>
      </c>
      <c r="D105" s="32">
        <v>1309.4611665500045</v>
      </c>
      <c r="E105" s="32">
        <v>1476.0696053839952</v>
      </c>
      <c r="F105" s="32">
        <v>1544.9654079419911</v>
      </c>
      <c r="G105" s="32">
        <v>1286.2389854730011</v>
      </c>
      <c r="H105" s="32">
        <v>1976.8905885850063</v>
      </c>
      <c r="I105" s="32">
        <v>2952.5961202719704</v>
      </c>
      <c r="J105" s="32">
        <v>2487.8411469810057</v>
      </c>
      <c r="K105" s="32">
        <v>2208.3525454850087</v>
      </c>
      <c r="L105" s="40"/>
      <c r="M105" s="40"/>
      <c r="N105" s="16"/>
      <c r="O105" s="56"/>
      <c r="P105"/>
      <c r="Q105"/>
      <c r="R105"/>
    </row>
    <row r="106" spans="1:18">
      <c r="A106" s="31" t="s">
        <v>5</v>
      </c>
      <c r="B106" s="32">
        <v>226.60014435400029</v>
      </c>
      <c r="C106" s="32">
        <v>283.21216910800052</v>
      </c>
      <c r="D106" s="32">
        <v>509.94633814699637</v>
      </c>
      <c r="E106" s="32">
        <v>339.13675029300072</v>
      </c>
      <c r="F106" s="32">
        <v>374.39971573599803</v>
      </c>
      <c r="G106" s="32">
        <v>325.84477724700002</v>
      </c>
      <c r="H106" s="32">
        <v>599.46025643799931</v>
      </c>
      <c r="I106" s="32">
        <v>478.24706128100155</v>
      </c>
      <c r="J106" s="32">
        <v>475.74896915300053</v>
      </c>
      <c r="K106" s="32">
        <v>526.00454984199439</v>
      </c>
      <c r="L106" s="40"/>
      <c r="M106" s="40"/>
      <c r="N106" s="16"/>
      <c r="O106" s="56"/>
      <c r="P106"/>
      <c r="Q106"/>
      <c r="R106"/>
    </row>
    <row r="107" spans="1:18">
      <c r="A107" s="31" t="s">
        <v>6</v>
      </c>
      <c r="B107" s="32">
        <v>1738.6073094579949</v>
      </c>
      <c r="C107" s="32">
        <v>1960.2860255439984</v>
      </c>
      <c r="D107" s="32">
        <v>2092.0030028059982</v>
      </c>
      <c r="E107" s="32">
        <v>2868.9744874809903</v>
      </c>
      <c r="F107" s="32">
        <v>2762.1710551519936</v>
      </c>
      <c r="G107" s="32">
        <v>2088.2224524159974</v>
      </c>
      <c r="H107" s="32">
        <v>3539.4929259740088</v>
      </c>
      <c r="I107" s="32">
        <v>5426.9500358280111</v>
      </c>
      <c r="J107" s="32">
        <v>5264.639395162967</v>
      </c>
      <c r="K107" s="32">
        <v>5150.5645428410271</v>
      </c>
      <c r="L107" s="40"/>
      <c r="M107" s="40"/>
      <c r="N107" s="16"/>
      <c r="O107" s="56"/>
      <c r="P107"/>
      <c r="Q107"/>
      <c r="R107"/>
    </row>
    <row r="108" spans="1:18">
      <c r="A108" s="31" t="s">
        <v>7</v>
      </c>
      <c r="B108" s="32">
        <v>760.87632450099875</v>
      </c>
      <c r="C108" s="32">
        <v>862.08564897499787</v>
      </c>
      <c r="D108" s="32">
        <v>1017.4592413770001</v>
      </c>
      <c r="E108" s="32">
        <v>1209.5574543069993</v>
      </c>
      <c r="F108" s="32">
        <v>1179.2574625110092</v>
      </c>
      <c r="G108" s="32">
        <v>969.22371160600096</v>
      </c>
      <c r="H108" s="32">
        <v>1337.6859077779957</v>
      </c>
      <c r="I108" s="32">
        <v>1846.1426773770072</v>
      </c>
      <c r="J108" s="32">
        <v>1638.0268346170014</v>
      </c>
      <c r="K108" s="32">
        <v>1848.9708367190019</v>
      </c>
      <c r="L108" s="40"/>
      <c r="M108" s="40"/>
      <c r="N108" s="16"/>
      <c r="O108" s="56"/>
      <c r="P108"/>
      <c r="Q108"/>
      <c r="R108"/>
    </row>
    <row r="109" spans="1:18">
      <c r="A109" s="31" t="s">
        <v>8</v>
      </c>
      <c r="B109" s="32">
        <v>1842.4377405599946</v>
      </c>
      <c r="C109" s="32">
        <v>1890.5064908420184</v>
      </c>
      <c r="D109" s="32">
        <v>2397.1832771549816</v>
      </c>
      <c r="E109" s="32">
        <v>2678.2823620720169</v>
      </c>
      <c r="F109" s="32">
        <v>2883.8352227839428</v>
      </c>
      <c r="G109" s="32">
        <v>2416.2838607799454</v>
      </c>
      <c r="H109" s="32">
        <v>2734.9762356389274</v>
      </c>
      <c r="I109" s="32">
        <v>3491.5122980370711</v>
      </c>
      <c r="J109" s="32">
        <v>3980.6594890090114</v>
      </c>
      <c r="K109" s="32">
        <v>3850.53692791598</v>
      </c>
      <c r="L109" s="40"/>
      <c r="M109" s="40"/>
      <c r="N109" s="16"/>
      <c r="O109" s="56"/>
      <c r="P109"/>
      <c r="Q109"/>
      <c r="R109"/>
    </row>
    <row r="110" spans="1:18">
      <c r="A110" s="31" t="s">
        <v>0</v>
      </c>
      <c r="B110" s="32">
        <v>328.86776233800003</v>
      </c>
      <c r="C110" s="32">
        <v>337.69851690700165</v>
      </c>
      <c r="D110" s="32">
        <v>451.74530442700018</v>
      </c>
      <c r="E110" s="32">
        <v>459.53568114200175</v>
      </c>
      <c r="F110" s="32">
        <v>564.93412134000107</v>
      </c>
      <c r="G110" s="32">
        <v>589.09405385899981</v>
      </c>
      <c r="H110" s="32">
        <v>1091.5824527299974</v>
      </c>
      <c r="I110" s="32">
        <v>1068.287148663999</v>
      </c>
      <c r="J110" s="32">
        <v>895.4991960020044</v>
      </c>
      <c r="K110" s="32">
        <v>960.31717445499964</v>
      </c>
      <c r="L110" s="40"/>
      <c r="M110" s="40"/>
      <c r="N110" s="16"/>
      <c r="O110" s="56"/>
      <c r="P110"/>
      <c r="Q110"/>
      <c r="R110"/>
    </row>
    <row r="111" spans="1:18">
      <c r="A111" s="34" t="s">
        <v>17</v>
      </c>
      <c r="B111" s="35">
        <f>SUM(B102:B110)</f>
        <v>8444.6607227439854</v>
      </c>
      <c r="C111" s="35">
        <f t="shared" ref="C111:K111" si="32">SUM(C102:C110)</f>
        <v>9326.4625240710393</v>
      </c>
      <c r="D111" s="35">
        <f t="shared" si="32"/>
        <v>11524.161313940009</v>
      </c>
      <c r="E111" s="35">
        <f t="shared" si="32"/>
        <v>13292.404952432053</v>
      </c>
      <c r="F111" s="35">
        <f t="shared" si="32"/>
        <v>14081.060308285978</v>
      </c>
      <c r="G111" s="35">
        <f t="shared" si="32"/>
        <v>12166.714305503907</v>
      </c>
      <c r="H111" s="35">
        <f t="shared" si="32"/>
        <v>16796.023824714935</v>
      </c>
      <c r="I111" s="35">
        <f t="shared" si="32"/>
        <v>22840.488147077092</v>
      </c>
      <c r="J111" s="35">
        <f t="shared" si="32"/>
        <v>21252.240317942047</v>
      </c>
      <c r="K111" s="35">
        <f t="shared" si="32"/>
        <v>21893.856052448937</v>
      </c>
      <c r="L111" s="40"/>
      <c r="M111" s="40"/>
      <c r="N111" s="16"/>
      <c r="O111" s="56"/>
      <c r="P111"/>
      <c r="Q111"/>
      <c r="R111"/>
    </row>
    <row r="112" spans="1:18">
      <c r="A112" s="43"/>
      <c r="B112" s="40"/>
      <c r="C112" s="40"/>
      <c r="D112" s="40"/>
      <c r="E112" s="40"/>
      <c r="F112" s="40"/>
      <c r="G112" s="40"/>
      <c r="H112" s="40"/>
      <c r="I112" s="40"/>
      <c r="J112" s="40"/>
      <c r="K112" s="40"/>
      <c r="L112" s="40"/>
      <c r="M112" s="43"/>
      <c r="N112" s="43"/>
      <c r="O112" s="56"/>
      <c r="P112"/>
      <c r="Q112"/>
      <c r="R112"/>
    </row>
    <row r="113" spans="1:18">
      <c r="A113" s="45" t="s">
        <v>55</v>
      </c>
      <c r="B113" s="45"/>
      <c r="C113" s="45"/>
      <c r="D113" s="45"/>
      <c r="E113" s="45"/>
      <c r="F113" s="45"/>
      <c r="G113" s="40"/>
      <c r="H113" s="40"/>
      <c r="I113" s="40"/>
      <c r="J113" s="40"/>
      <c r="K113" s="40"/>
      <c r="L113" s="40"/>
      <c r="M113" s="43"/>
      <c r="N113" s="43"/>
      <c r="O113" s="56"/>
      <c r="P113"/>
      <c r="Q113"/>
      <c r="R113"/>
    </row>
    <row r="114" spans="1:18">
      <c r="A114" s="42"/>
      <c r="B114" s="42"/>
      <c r="C114" s="42"/>
      <c r="D114" s="42"/>
      <c r="E114" s="42"/>
      <c r="F114" s="42"/>
      <c r="G114" s="40"/>
      <c r="H114" s="40"/>
      <c r="I114" s="40"/>
      <c r="J114" s="40"/>
      <c r="K114" s="40"/>
      <c r="L114" s="40"/>
      <c r="M114" s="43"/>
      <c r="N114" s="43"/>
      <c r="O114" s="56"/>
      <c r="P114"/>
      <c r="Q114"/>
      <c r="R114"/>
    </row>
    <row r="115" spans="1:18">
      <c r="A115" s="34" t="s">
        <v>1</v>
      </c>
      <c r="B115" s="47">
        <f t="shared" ref="B115:K115" si="33">+B81</f>
        <v>2015</v>
      </c>
      <c r="C115" s="47">
        <f t="shared" si="33"/>
        <v>2016</v>
      </c>
      <c r="D115" s="47">
        <f t="shared" si="33"/>
        <v>2017</v>
      </c>
      <c r="E115" s="47">
        <f t="shared" si="33"/>
        <v>2018</v>
      </c>
      <c r="F115" s="47">
        <f t="shared" si="33"/>
        <v>2019</v>
      </c>
      <c r="G115" s="47">
        <f t="shared" si="33"/>
        <v>2020</v>
      </c>
      <c r="H115" s="47">
        <f t="shared" si="33"/>
        <v>2021</v>
      </c>
      <c r="I115" s="47">
        <f t="shared" si="33"/>
        <v>2022</v>
      </c>
      <c r="J115" s="47">
        <f t="shared" si="33"/>
        <v>2023</v>
      </c>
      <c r="K115" s="47">
        <f t="shared" si="33"/>
        <v>2024</v>
      </c>
      <c r="L115" s="40"/>
      <c r="M115" s="40"/>
      <c r="N115" s="16"/>
      <c r="O115" s="56"/>
      <c r="P115"/>
      <c r="Q115"/>
      <c r="R115"/>
    </row>
    <row r="116" spans="1:18">
      <c r="A116" s="31" t="s">
        <v>95</v>
      </c>
      <c r="B116" s="32">
        <v>27.346414710000442</v>
      </c>
      <c r="C116" s="32">
        <v>43.692906890000302</v>
      </c>
      <c r="D116" s="32">
        <v>32.662692890000272</v>
      </c>
      <c r="E116" s="32">
        <v>27.834044760000182</v>
      </c>
      <c r="F116" s="32">
        <v>31.083996700000117</v>
      </c>
      <c r="G116" s="32">
        <v>37.0614694699998</v>
      </c>
      <c r="H116" s="32">
        <v>75.999642497999503</v>
      </c>
      <c r="I116" s="32">
        <v>64.681017627999978</v>
      </c>
      <c r="J116" s="32">
        <v>46.438180059999297</v>
      </c>
      <c r="K116" s="32">
        <v>24.969890207000262</v>
      </c>
      <c r="L116" s="40"/>
      <c r="M116" s="40"/>
      <c r="N116" s="16"/>
      <c r="O116" s="56"/>
      <c r="P116"/>
      <c r="Q116"/>
      <c r="R116"/>
    </row>
    <row r="117" spans="1:18">
      <c r="A117" s="31" t="s">
        <v>2</v>
      </c>
      <c r="B117" s="32">
        <v>308.08977589999557</v>
      </c>
      <c r="C117" s="32">
        <v>257.65917583999664</v>
      </c>
      <c r="D117" s="32">
        <v>471.11421583999635</v>
      </c>
      <c r="E117" s="32">
        <v>555.3704502699934</v>
      </c>
      <c r="F117" s="32">
        <v>587.23044812999137</v>
      </c>
      <c r="G117" s="32">
        <v>467.29371479999679</v>
      </c>
      <c r="H117" s="32">
        <v>430.7676067169964</v>
      </c>
      <c r="I117" s="32">
        <v>460.53754262799589</v>
      </c>
      <c r="J117" s="32">
        <v>449.89899512399387</v>
      </c>
      <c r="K117" s="32">
        <v>579.41591159999723</v>
      </c>
      <c r="L117" s="40"/>
      <c r="M117" s="40"/>
      <c r="N117" s="16"/>
      <c r="O117" s="56"/>
      <c r="P117"/>
      <c r="Q117"/>
      <c r="R117"/>
    </row>
    <row r="118" spans="1:18">
      <c r="A118" s="31" t="s">
        <v>3</v>
      </c>
      <c r="B118" s="32">
        <v>434.48190020996998</v>
      </c>
      <c r="C118" s="32">
        <v>607.50948456995491</v>
      </c>
      <c r="D118" s="32">
        <v>653.49541098994064</v>
      </c>
      <c r="E118" s="32">
        <v>641.76918892993785</v>
      </c>
      <c r="F118" s="32">
        <v>725.92001131991219</v>
      </c>
      <c r="G118" s="32">
        <v>660.54392992994906</v>
      </c>
      <c r="H118" s="32">
        <v>479.10082034496793</v>
      </c>
      <c r="I118" s="32">
        <v>446.86394510298413</v>
      </c>
      <c r="J118" s="32">
        <v>430.88939354697499</v>
      </c>
      <c r="K118" s="32">
        <v>571.7741615939666</v>
      </c>
      <c r="L118" s="40"/>
      <c r="M118" s="40"/>
      <c r="N118" s="16"/>
      <c r="O118" s="56"/>
      <c r="P118"/>
      <c r="Q118"/>
      <c r="R118"/>
    </row>
    <row r="119" spans="1:18">
      <c r="A119" s="31" t="s">
        <v>4</v>
      </c>
      <c r="B119" s="32">
        <v>722.87144239999043</v>
      </c>
      <c r="C119" s="32">
        <v>832.01373148998778</v>
      </c>
      <c r="D119" s="32">
        <v>997.84720786997889</v>
      </c>
      <c r="E119" s="32">
        <v>1088.0790581799927</v>
      </c>
      <c r="F119" s="32">
        <v>1113.6673919500024</v>
      </c>
      <c r="G119" s="32">
        <v>980.7879779499832</v>
      </c>
      <c r="H119" s="32">
        <v>1325.460599670999</v>
      </c>
      <c r="I119" s="32">
        <v>1460.7287792510058</v>
      </c>
      <c r="J119" s="32">
        <v>1201.9807313360013</v>
      </c>
      <c r="K119" s="32">
        <v>1144.8617273079919</v>
      </c>
      <c r="L119" s="40"/>
      <c r="M119" s="40"/>
      <c r="N119" s="16"/>
      <c r="O119" s="56"/>
      <c r="P119"/>
      <c r="Q119"/>
      <c r="R119"/>
    </row>
    <row r="120" spans="1:18">
      <c r="A120" s="31" t="s">
        <v>5</v>
      </c>
      <c r="B120" s="32">
        <v>20.994476980000218</v>
      </c>
      <c r="C120" s="32">
        <v>24.32071186000039</v>
      </c>
      <c r="D120" s="32">
        <v>29.962236550000579</v>
      </c>
      <c r="E120" s="32">
        <v>25.266757700000504</v>
      </c>
      <c r="F120" s="32">
        <v>40.674734310000147</v>
      </c>
      <c r="G120" s="32">
        <v>34.368343570000221</v>
      </c>
      <c r="H120" s="32">
        <v>17.06150867199981</v>
      </c>
      <c r="I120" s="32">
        <v>24.600690718999953</v>
      </c>
      <c r="J120" s="32">
        <v>24.61194154399988</v>
      </c>
      <c r="K120" s="32">
        <v>42.913463505000458</v>
      </c>
      <c r="L120" s="40"/>
      <c r="M120" s="40"/>
      <c r="N120" s="16"/>
      <c r="O120" s="56"/>
      <c r="P120"/>
      <c r="Q120"/>
      <c r="R120"/>
    </row>
    <row r="121" spans="1:18">
      <c r="A121" s="31" t="s">
        <v>6</v>
      </c>
      <c r="B121" s="32">
        <v>2706.4429051700022</v>
      </c>
      <c r="C121" s="32">
        <v>2960.3771506099938</v>
      </c>
      <c r="D121" s="32">
        <v>2849.127203779999</v>
      </c>
      <c r="E121" s="32">
        <v>2667.8569367999971</v>
      </c>
      <c r="F121" s="32">
        <v>3054.1572387200085</v>
      </c>
      <c r="G121" s="32">
        <v>1798.8753223700073</v>
      </c>
      <c r="H121" s="32">
        <v>2933.1255279900151</v>
      </c>
      <c r="I121" s="32">
        <v>3088.0850910190247</v>
      </c>
      <c r="J121" s="32">
        <v>3462.3911782960304</v>
      </c>
      <c r="K121" s="32">
        <v>3032.0208847320055</v>
      </c>
      <c r="L121" s="40"/>
      <c r="M121" s="40"/>
      <c r="N121" s="16"/>
      <c r="O121" s="56"/>
      <c r="P121"/>
      <c r="Q121"/>
      <c r="R121"/>
    </row>
    <row r="122" spans="1:18">
      <c r="A122" s="31" t="s">
        <v>7</v>
      </c>
      <c r="B122" s="32">
        <v>631.39906047997624</v>
      </c>
      <c r="C122" s="32">
        <v>536.41774887997394</v>
      </c>
      <c r="D122" s="32">
        <v>709.5319379399748</v>
      </c>
      <c r="E122" s="32">
        <v>636.26772816996811</v>
      </c>
      <c r="F122" s="32">
        <v>678.84240909998016</v>
      </c>
      <c r="G122" s="32">
        <v>300.49044926999511</v>
      </c>
      <c r="H122" s="32">
        <v>555.13129334398366</v>
      </c>
      <c r="I122" s="32">
        <v>605.8200822359845</v>
      </c>
      <c r="J122" s="32">
        <v>613.62966657898619</v>
      </c>
      <c r="K122" s="32">
        <v>649.76004035398637</v>
      </c>
      <c r="L122" s="40"/>
      <c r="M122" s="40"/>
      <c r="N122" s="16"/>
      <c r="O122" s="56"/>
      <c r="P122"/>
      <c r="Q122"/>
      <c r="R122"/>
    </row>
    <row r="123" spans="1:18">
      <c r="A123" s="31" t="s">
        <v>8</v>
      </c>
      <c r="B123" s="32">
        <v>169.32288433998383</v>
      </c>
      <c r="C123" s="32">
        <v>179.30267773998324</v>
      </c>
      <c r="D123" s="32">
        <v>227.41099350998022</v>
      </c>
      <c r="E123" s="32">
        <v>201.6082756499809</v>
      </c>
      <c r="F123" s="32">
        <v>195.23150814998235</v>
      </c>
      <c r="G123" s="32">
        <v>183.76019447998638</v>
      </c>
      <c r="H123" s="32">
        <v>156.57601440999375</v>
      </c>
      <c r="I123" s="32">
        <v>252.97405772098668</v>
      </c>
      <c r="J123" s="32">
        <v>338.99490162095003</v>
      </c>
      <c r="K123" s="32">
        <v>359.25797752896062</v>
      </c>
      <c r="L123" s="40"/>
      <c r="M123" s="40"/>
      <c r="N123" s="16"/>
      <c r="O123" s="56"/>
      <c r="P123"/>
      <c r="Q123"/>
      <c r="R123"/>
    </row>
    <row r="124" spans="1:18">
      <c r="A124" s="31" t="s">
        <v>0</v>
      </c>
      <c r="B124" s="32">
        <v>185.6698799699987</v>
      </c>
      <c r="C124" s="32">
        <v>134.16085030000019</v>
      </c>
      <c r="D124" s="32">
        <v>184.43875817999933</v>
      </c>
      <c r="E124" s="32">
        <v>131.91095408000021</v>
      </c>
      <c r="F124" s="32">
        <v>249.99125123999903</v>
      </c>
      <c r="G124" s="32">
        <v>223.44989135000009</v>
      </c>
      <c r="H124" s="32">
        <v>410.60499416899466</v>
      </c>
      <c r="I124" s="32">
        <v>252.02747845200008</v>
      </c>
      <c r="J124" s="32">
        <v>159.15417845500068</v>
      </c>
      <c r="K124" s="32">
        <v>196.1044009330021</v>
      </c>
      <c r="L124" s="40"/>
      <c r="M124" s="40"/>
      <c r="N124" s="16"/>
      <c r="O124" s="56"/>
      <c r="P124"/>
      <c r="Q124"/>
      <c r="R124"/>
    </row>
    <row r="125" spans="1:18">
      <c r="A125" s="34" t="s">
        <v>17</v>
      </c>
      <c r="B125" s="35">
        <f>SUM(B116:B124)</f>
        <v>5206.6187401599182</v>
      </c>
      <c r="C125" s="35">
        <f t="shared" ref="C125:K125" si="34">SUM(C116:C124)</f>
        <v>5575.4544381798914</v>
      </c>
      <c r="D125" s="35">
        <f t="shared" si="34"/>
        <v>6155.5906575498711</v>
      </c>
      <c r="E125" s="35">
        <f t="shared" si="34"/>
        <v>5975.9633945398709</v>
      </c>
      <c r="F125" s="35">
        <f t="shared" si="34"/>
        <v>6676.798989619876</v>
      </c>
      <c r="G125" s="35">
        <f t="shared" si="34"/>
        <v>4686.6312931899183</v>
      </c>
      <c r="H125" s="35">
        <f t="shared" si="34"/>
        <v>6383.8280078159505</v>
      </c>
      <c r="I125" s="35">
        <f t="shared" si="34"/>
        <v>6656.3186847569823</v>
      </c>
      <c r="J125" s="35">
        <f t="shared" si="34"/>
        <v>6727.9891665619371</v>
      </c>
      <c r="K125" s="35">
        <f t="shared" si="34"/>
        <v>6601.0784577619106</v>
      </c>
      <c r="L125" s="40"/>
      <c r="M125" s="40"/>
      <c r="N125" s="16"/>
      <c r="O125" s="56"/>
      <c r="P125"/>
      <c r="Q125"/>
      <c r="R125"/>
    </row>
    <row r="130" spans="1:6" ht="15.6">
      <c r="A130" s="12" t="s">
        <v>101</v>
      </c>
      <c r="B130" s="12"/>
      <c r="C130" s="12"/>
      <c r="D130" s="12"/>
      <c r="E130" s="12"/>
    </row>
    <row r="131" spans="1:6" ht="15.6">
      <c r="B131" s="12"/>
      <c r="C131" s="12"/>
      <c r="D131" s="12"/>
      <c r="E131" s="12"/>
    </row>
    <row r="132" spans="1:6" ht="15.6">
      <c r="B132" s="12"/>
      <c r="C132" s="12"/>
      <c r="D132" s="12"/>
      <c r="E132" s="12"/>
    </row>
    <row r="133" spans="1:6" ht="15.6">
      <c r="B133" s="12"/>
      <c r="C133" s="12"/>
      <c r="D133" s="12"/>
      <c r="E133" s="12"/>
    </row>
    <row r="134" spans="1:6" ht="15.6">
      <c r="B134" s="13"/>
      <c r="C134" s="13"/>
      <c r="D134" s="13"/>
      <c r="E134" s="13"/>
    </row>
    <row r="135" spans="1:6" ht="45" customHeight="1">
      <c r="A135" s="20"/>
      <c r="B135" s="74" t="s">
        <v>42</v>
      </c>
      <c r="C135" s="75"/>
      <c r="D135" s="74" t="s">
        <v>84</v>
      </c>
      <c r="E135" s="76"/>
    </row>
    <row r="136" spans="1:6">
      <c r="A136" s="21" t="s">
        <v>43</v>
      </c>
      <c r="B136" s="22" t="s">
        <v>46</v>
      </c>
      <c r="C136" s="23" t="s">
        <v>44</v>
      </c>
      <c r="D136" s="22" t="s">
        <v>46</v>
      </c>
      <c r="E136" s="24" t="s">
        <v>44</v>
      </c>
    </row>
    <row r="137" spans="1:6">
      <c r="A137" t="s">
        <v>59</v>
      </c>
      <c r="B137" s="25">
        <v>4.6583501669999992</v>
      </c>
      <c r="C137" s="26">
        <f>B137/B$180</f>
        <v>6.2791308159009943E-3</v>
      </c>
      <c r="D137" s="46">
        <v>12.515509416000008</v>
      </c>
      <c r="E137" s="14">
        <f>D137/D$180</f>
        <v>4.8363368096671988E-3</v>
      </c>
      <c r="F137" s="15"/>
    </row>
    <row r="138" spans="1:6">
      <c r="A138" t="s">
        <v>60</v>
      </c>
      <c r="B138" s="25">
        <v>0.123428448</v>
      </c>
      <c r="C138" s="26">
        <f>B138/B$180</f>
        <v>1.6637293110465166E-4</v>
      </c>
      <c r="D138" s="46">
        <v>0.28051920200000002</v>
      </c>
      <c r="E138" s="14">
        <f>D138/D$180</f>
        <v>1.0840032933191377E-4</v>
      </c>
      <c r="F138" s="15"/>
    </row>
    <row r="139" spans="1:6">
      <c r="A139" t="s">
        <v>96</v>
      </c>
      <c r="B139" s="25">
        <v>0.213719093</v>
      </c>
      <c r="C139" s="26">
        <f>B139/B$180</f>
        <v>2.8807841718497216E-4</v>
      </c>
      <c r="D139" s="46">
        <v>0.48572521899999999</v>
      </c>
      <c r="E139" s="14">
        <f>D139/D$180</f>
        <v>1.8769757410195374E-4</v>
      </c>
      <c r="F139" s="15"/>
    </row>
    <row r="140" spans="1:6">
      <c r="A140" t="s">
        <v>61</v>
      </c>
      <c r="B140" s="25">
        <v>1.5509081719999995</v>
      </c>
      <c r="C140" s="26">
        <f>B140/B$180</f>
        <v>2.090515943697171E-3</v>
      </c>
      <c r="D140" s="46">
        <v>3.5790722110000011</v>
      </c>
      <c r="E140" s="14">
        <f>D140/D$180</f>
        <v>1.3830518681394966E-3</v>
      </c>
      <c r="F140" s="15"/>
    </row>
    <row r="141" spans="1:6">
      <c r="A141" t="s">
        <v>62</v>
      </c>
      <c r="B141" s="25">
        <v>16.196410477999997</v>
      </c>
      <c r="C141" s="26">
        <f>B141/B$180</f>
        <v>2.1831630618890648E-2</v>
      </c>
      <c r="D141" s="46">
        <v>68.564992898999989</v>
      </c>
      <c r="E141" s="14">
        <f>D141/D$180</f>
        <v>2.6495397669397073E-2</v>
      </c>
      <c r="F141" s="15"/>
    </row>
    <row r="142" spans="1:6">
      <c r="A142" t="s">
        <v>81</v>
      </c>
      <c r="B142" s="25">
        <v>0.41160154299999996</v>
      </c>
      <c r="C142" s="26">
        <f>B142/B$180</f>
        <v>5.5481014519527397E-4</v>
      </c>
      <c r="D142" s="46">
        <v>1.397041545</v>
      </c>
      <c r="E142" s="14">
        <f>D142/D$180</f>
        <v>5.3985524872684338E-4</v>
      </c>
      <c r="F142" s="15"/>
    </row>
    <row r="143" spans="1:6">
      <c r="A143" t="s">
        <v>63</v>
      </c>
      <c r="B143" s="25">
        <v>7.353891358000002</v>
      </c>
      <c r="C143" s="26">
        <f>B143/B$180</f>
        <v>9.9125321599735881E-3</v>
      </c>
      <c r="D143" s="46">
        <v>19.452906568</v>
      </c>
      <c r="E143" s="14">
        <f>D143/D$180</f>
        <v>7.5171377338872801E-3</v>
      </c>
      <c r="F143" s="15"/>
    </row>
    <row r="144" spans="1:6">
      <c r="A144" t="s">
        <v>64</v>
      </c>
      <c r="B144" s="25">
        <v>0.78066228800000026</v>
      </c>
      <c r="C144" s="26">
        <f>B144/B$180</f>
        <v>1.0522782645490591E-3</v>
      </c>
      <c r="D144" s="46">
        <v>5.5785168169999997</v>
      </c>
      <c r="E144" s="14">
        <f>D144/D$180</f>
        <v>2.1556922158448861E-3</v>
      </c>
      <c r="F144" s="15"/>
    </row>
    <row r="145" spans="1:6">
      <c r="A145" t="s">
        <v>86</v>
      </c>
      <c r="B145" s="25">
        <v>1.6105880869999989</v>
      </c>
      <c r="C145" s="26">
        <f>B145/B$180</f>
        <v>2.1709603027368824E-3</v>
      </c>
      <c r="D145" s="46">
        <v>6.0065159849999974</v>
      </c>
      <c r="E145" s="14">
        <f>D145/D$180</f>
        <v>2.3210828573204199E-3</v>
      </c>
      <c r="F145" s="15"/>
    </row>
    <row r="146" spans="1:6">
      <c r="A146" t="s">
        <v>65</v>
      </c>
      <c r="B146" s="25">
        <v>1.011537997</v>
      </c>
      <c r="C146" s="26">
        <f>B146/B$180</f>
        <v>1.3634826023626121E-3</v>
      </c>
      <c r="D146" s="46">
        <v>2.4202033800000002</v>
      </c>
      <c r="E146" s="14">
        <f>D146/D$180</f>
        <v>9.3523310194719162E-4</v>
      </c>
      <c r="F146" s="15"/>
    </row>
    <row r="147" spans="1:6">
      <c r="A147" t="s">
        <v>102</v>
      </c>
      <c r="B147" s="25"/>
      <c r="C147" s="26">
        <f>B147/B$180</f>
        <v>0</v>
      </c>
      <c r="D147" s="46"/>
      <c r="E147" s="14">
        <f>D147/D$180</f>
        <v>0</v>
      </c>
      <c r="F147" s="15"/>
    </row>
    <row r="148" spans="1:6">
      <c r="A148" t="s">
        <v>93</v>
      </c>
      <c r="B148" s="25">
        <v>6.7951040000000004E-2</v>
      </c>
      <c r="C148" s="26">
        <f>B148/B$180</f>
        <v>9.1593258115093781E-5</v>
      </c>
      <c r="D148" s="46">
        <v>0.154434184</v>
      </c>
      <c r="E148" s="14">
        <f>D148/D$180</f>
        <v>5.9677613105805733E-5</v>
      </c>
      <c r="F148" s="15"/>
    </row>
    <row r="149" spans="1:6">
      <c r="A149" t="s">
        <v>87</v>
      </c>
      <c r="B149" s="25">
        <v>0.14683875100000002</v>
      </c>
      <c r="C149" s="26">
        <f>B149/B$180</f>
        <v>1.9792838522620089E-4</v>
      </c>
      <c r="D149" s="46">
        <v>0.472610902</v>
      </c>
      <c r="E149" s="14">
        <f>D149/D$180</f>
        <v>1.8262984158443749E-4</v>
      </c>
      <c r="F149" s="15"/>
    </row>
    <row r="150" spans="1:6">
      <c r="A150" t="s">
        <v>66</v>
      </c>
      <c r="B150" s="25">
        <v>3.4179775980000011</v>
      </c>
      <c r="C150" s="26">
        <f>B150/B$180</f>
        <v>4.6071951859047678E-3</v>
      </c>
      <c r="D150" s="46">
        <v>26.881339592999996</v>
      </c>
      <c r="E150" s="14">
        <f>D150/D$180</f>
        <v>1.0387688414870836E-2</v>
      </c>
      <c r="F150" s="15"/>
    </row>
    <row r="151" spans="1:6">
      <c r="A151" t="s">
        <v>78</v>
      </c>
      <c r="B151" s="25">
        <v>1.0663839E-2</v>
      </c>
      <c r="C151" s="26">
        <f>B151/B$180</f>
        <v>1.4374110506988612E-5</v>
      </c>
      <c r="D151" s="46">
        <v>0.31031021599999997</v>
      </c>
      <c r="E151" s="14">
        <f>D151/D$180</f>
        <v>1.1991239590599324E-4</v>
      </c>
      <c r="F151" s="15"/>
    </row>
    <row r="152" spans="1:6">
      <c r="A152" t="s">
        <v>103</v>
      </c>
      <c r="B152" s="25"/>
      <c r="C152" s="26">
        <f>B152/B$180</f>
        <v>0</v>
      </c>
      <c r="D152" s="46"/>
      <c r="E152" s="14">
        <f>D152/D$180</f>
        <v>0</v>
      </c>
      <c r="F152" s="15"/>
    </row>
    <row r="153" spans="1:6">
      <c r="A153" t="s">
        <v>88</v>
      </c>
      <c r="B153" s="25">
        <v>3.1405078000000003E-2</v>
      </c>
      <c r="C153" s="26">
        <f>B153/B$180</f>
        <v>4.2331852689504872E-5</v>
      </c>
      <c r="D153" s="46">
        <v>0.106965464</v>
      </c>
      <c r="E153" s="14">
        <f>D153/D$180</f>
        <v>4.1334395086226451E-5</v>
      </c>
      <c r="F153" s="15"/>
    </row>
    <row r="154" spans="1:6">
      <c r="A154" t="s">
        <v>99</v>
      </c>
      <c r="B154" s="25">
        <v>9.4407190000000002E-3</v>
      </c>
      <c r="C154" s="26">
        <f>B154/B$180</f>
        <v>1.2725430135566284E-5</v>
      </c>
      <c r="D154" s="46">
        <v>3.4260730000000003E-2</v>
      </c>
      <c r="E154" s="14">
        <f>D154/D$180</f>
        <v>1.3239287680391227E-5</v>
      </c>
      <c r="F154" s="15"/>
    </row>
    <row r="155" spans="1:6">
      <c r="A155" t="s">
        <v>67</v>
      </c>
      <c r="B155" s="25">
        <v>1.2859028600000011</v>
      </c>
      <c r="C155" s="26">
        <f>B155/B$180</f>
        <v>1.7333072836989308E-3</v>
      </c>
      <c r="D155" s="46">
        <v>5.0155223670000018</v>
      </c>
      <c r="E155" s="14">
        <f>D155/D$180</f>
        <v>1.9381356872474626E-3</v>
      </c>
      <c r="F155" s="15"/>
    </row>
    <row r="156" spans="1:6">
      <c r="A156" t="s">
        <v>104</v>
      </c>
      <c r="B156" s="25"/>
      <c r="C156" s="26">
        <f>B156/B$180</f>
        <v>0</v>
      </c>
      <c r="D156" s="46"/>
      <c r="E156" s="14">
        <f>D156/D$180</f>
        <v>0</v>
      </c>
      <c r="F156" s="15"/>
    </row>
    <row r="157" spans="1:6">
      <c r="A157" t="s">
        <v>105</v>
      </c>
      <c r="B157" s="25"/>
      <c r="C157" s="26">
        <f>B157/B$180</f>
        <v>0</v>
      </c>
      <c r="D157" s="46"/>
      <c r="E157" s="14">
        <f>D157/D$180</f>
        <v>0</v>
      </c>
      <c r="F157" s="15"/>
    </row>
    <row r="158" spans="1:6">
      <c r="A158" t="s">
        <v>79</v>
      </c>
      <c r="B158" s="25">
        <v>1.9411744349999998</v>
      </c>
      <c r="C158" s="26">
        <f>B158/B$180</f>
        <v>2.6165676209131796E-3</v>
      </c>
      <c r="D158" s="46">
        <v>6.6121374979999992</v>
      </c>
      <c r="E158" s="14">
        <f>D158/D$180</f>
        <v>2.555111654606433E-3</v>
      </c>
      <c r="F158" s="15"/>
    </row>
    <row r="159" spans="1:6">
      <c r="A159" t="s">
        <v>68</v>
      </c>
      <c r="B159" s="25">
        <v>1.4718073970000007</v>
      </c>
      <c r="C159" s="26">
        <f>B159/B$180</f>
        <v>1.9838936211885112E-3</v>
      </c>
      <c r="D159" s="46">
        <v>6.2851848940000021</v>
      </c>
      <c r="E159" s="14">
        <f>D159/D$180</f>
        <v>2.4287681825844124E-3</v>
      </c>
      <c r="F159" s="15"/>
    </row>
    <row r="160" spans="1:6">
      <c r="A160" t="s">
        <v>82</v>
      </c>
      <c r="B160" s="25">
        <v>0.10332348100000001</v>
      </c>
      <c r="C160" s="26">
        <f>B160/B$180</f>
        <v>1.3927283915864995E-4</v>
      </c>
      <c r="D160" s="46">
        <v>0.24671853799999999</v>
      </c>
      <c r="E160" s="14">
        <f>D160/D$180</f>
        <v>9.5338823798195025E-5</v>
      </c>
      <c r="F160" s="15"/>
    </row>
    <row r="161" spans="1:6">
      <c r="A161" t="s">
        <v>100</v>
      </c>
      <c r="B161" s="25">
        <v>9.7064000000000004E-5</v>
      </c>
      <c r="C161" s="26">
        <f>B161/B$180</f>
        <v>1.3083549575817328E-7</v>
      </c>
      <c r="D161" s="46">
        <v>4.8532000000000002E-4</v>
      </c>
      <c r="E161" s="14">
        <f>D161/D$180</f>
        <v>1.8754098634347459E-7</v>
      </c>
      <c r="F161" s="15"/>
    </row>
    <row r="162" spans="1:6">
      <c r="A162" t="s">
        <v>98</v>
      </c>
      <c r="B162" s="25">
        <v>3.9787494999999999E-2</v>
      </c>
      <c r="C162" s="26">
        <f>B162/B$180</f>
        <v>5.3630765611357867E-5</v>
      </c>
      <c r="D162" s="46">
        <v>9.0426131999999992E-2</v>
      </c>
      <c r="E162" s="14">
        <f>D162/D$180</f>
        <v>3.4943142640948709E-5</v>
      </c>
      <c r="F162" s="15"/>
    </row>
    <row r="163" spans="1:6">
      <c r="A163" t="s">
        <v>69</v>
      </c>
      <c r="B163" s="25">
        <v>2.0687679810000001</v>
      </c>
      <c r="C163" s="26">
        <f>B163/B$180</f>
        <v>2.7885548133475871E-3</v>
      </c>
      <c r="D163" s="46">
        <v>5.0999221299999995</v>
      </c>
      <c r="E163" s="14">
        <f>D163/D$180</f>
        <v>1.9707500752804618E-3</v>
      </c>
      <c r="F163" s="15"/>
    </row>
    <row r="164" spans="1:6">
      <c r="A164" t="s">
        <v>70</v>
      </c>
      <c r="B164" s="25">
        <v>293.18583571199991</v>
      </c>
      <c r="C164" s="26">
        <f>B164/B$180</f>
        <v>0.39519403862043445</v>
      </c>
      <c r="D164" s="46">
        <v>1081.2631487819995</v>
      </c>
      <c r="E164" s="14">
        <f>D164/D$180</f>
        <v>0.41782979769930617</v>
      </c>
      <c r="F164" s="15"/>
    </row>
    <row r="165" spans="1:6">
      <c r="A165" t="s">
        <v>71</v>
      </c>
      <c r="B165" s="25">
        <v>19.975469110000009</v>
      </c>
      <c r="C165" s="26">
        <f>B165/B$180</f>
        <v>2.6925537830801611E-2</v>
      </c>
      <c r="D165" s="46">
        <v>79.047349812999968</v>
      </c>
      <c r="E165" s="14">
        <f>D165/D$180</f>
        <v>3.0546068473929953E-2</v>
      </c>
      <c r="F165" s="15"/>
    </row>
    <row r="166" spans="1:6">
      <c r="A166" t="s">
        <v>89</v>
      </c>
      <c r="B166" s="25">
        <v>3.6597090000000001E-3</v>
      </c>
      <c r="C166" s="26">
        <f>B166/B$180</f>
        <v>4.9330322400235781E-6</v>
      </c>
      <c r="D166" s="46">
        <v>1.3464877000000002E-2</v>
      </c>
      <c r="E166" s="14">
        <f>D166/D$180</f>
        <v>5.2031985361690536E-6</v>
      </c>
      <c r="F166" s="15"/>
    </row>
    <row r="167" spans="1:6">
      <c r="A167" t="s">
        <v>90</v>
      </c>
      <c r="B167" s="25">
        <v>0.11073339000000001</v>
      </c>
      <c r="C167" s="26">
        <f>B167/B$180</f>
        <v>1.4926087918933022E-4</v>
      </c>
      <c r="D167" s="46">
        <v>0.37137419500000002</v>
      </c>
      <c r="E167" s="14">
        <f>D167/D$180</f>
        <v>1.4350919564990906E-4</v>
      </c>
      <c r="F167" s="15"/>
    </row>
    <row r="168" spans="1:6">
      <c r="A168" t="s">
        <v>72</v>
      </c>
      <c r="B168" s="25">
        <v>2.2309656979999999</v>
      </c>
      <c r="C168" s="26">
        <f>B168/B$180</f>
        <v>3.0071860125000932E-3</v>
      </c>
      <c r="D168" s="46">
        <v>9.3900767879999982</v>
      </c>
      <c r="E168" s="14">
        <f>D168/D$180</f>
        <v>3.628583744050287E-3</v>
      </c>
      <c r="F168" s="15"/>
    </row>
    <row r="169" spans="1:6">
      <c r="A169" t="s">
        <v>94</v>
      </c>
      <c r="B169" s="25">
        <v>7.9881002999999992E-2</v>
      </c>
      <c r="C169" s="26">
        <f>B169/B$180</f>
        <v>1.0767401538330509E-4</v>
      </c>
      <c r="D169" s="46">
        <v>0.21502425500000003</v>
      </c>
      <c r="E169" s="14">
        <f>D169/D$180</f>
        <v>8.3091281773820986E-5</v>
      </c>
      <c r="F169" s="15"/>
    </row>
    <row r="170" spans="1:6">
      <c r="A170" t="s">
        <v>91</v>
      </c>
      <c r="B170" s="25">
        <v>0.38523414</v>
      </c>
      <c r="C170" s="26">
        <f>B170/B$180</f>
        <v>5.1926872671509037E-4</v>
      </c>
      <c r="D170" s="46">
        <v>0.88824514600000004</v>
      </c>
      <c r="E170" s="14">
        <f>D170/D$180</f>
        <v>3.4324233659367752E-4</v>
      </c>
      <c r="F170" s="15"/>
    </row>
    <row r="171" spans="1:6">
      <c r="A171" t="s">
        <v>73</v>
      </c>
      <c r="B171" s="25">
        <v>2.7123453980000005</v>
      </c>
      <c r="C171" s="26">
        <f>B171/B$180</f>
        <v>3.6560522419715842E-3</v>
      </c>
      <c r="D171" s="46">
        <v>9.7870034070000003</v>
      </c>
      <c r="E171" s="14">
        <f>D171/D$180</f>
        <v>3.7819670986065403E-3</v>
      </c>
      <c r="F171" s="15"/>
    </row>
    <row r="172" spans="1:6">
      <c r="A172" t="s">
        <v>74</v>
      </c>
      <c r="B172" s="25">
        <v>312.09006334100002</v>
      </c>
      <c r="C172" s="26">
        <f>B172/B$180</f>
        <v>0.4206756177204673</v>
      </c>
      <c r="D172" s="46">
        <v>975.28117692900003</v>
      </c>
      <c r="E172" s="14">
        <f>D172/D$180</f>
        <v>0.37687545100859104</v>
      </c>
      <c r="F172" s="15"/>
    </row>
    <row r="173" spans="1:6">
      <c r="A173" t="s">
        <v>80</v>
      </c>
      <c r="B173" s="25">
        <v>34.22494732800002</v>
      </c>
      <c r="C173" s="26">
        <f>B173/B$180</f>
        <v>4.6132839682644956E-2</v>
      </c>
      <c r="D173" s="46">
        <v>123.60828743799999</v>
      </c>
      <c r="E173" s="14">
        <f>D173/D$180</f>
        <v>4.7765639467465253E-2</v>
      </c>
      <c r="F173" s="15"/>
    </row>
    <row r="174" spans="1:6">
      <c r="A174" t="s">
        <v>75</v>
      </c>
      <c r="B174" s="25">
        <v>5.0301459460000011</v>
      </c>
      <c r="C174" s="26">
        <f>B174/B$180</f>
        <v>6.780285570148311E-3</v>
      </c>
      <c r="D174" s="46">
        <v>11.516470768999994</v>
      </c>
      <c r="E174" s="14">
        <f>D174/D$180</f>
        <v>4.4502808192822306E-3</v>
      </c>
      <c r="F174" s="15"/>
    </row>
    <row r="175" spans="1:6">
      <c r="A175" t="s">
        <v>97</v>
      </c>
      <c r="B175" s="25">
        <v>1.6513855000000001E-2</v>
      </c>
      <c r="C175" s="26">
        <f>B175/B$180</f>
        <v>2.2259523673077441E-5</v>
      </c>
      <c r="D175" s="46">
        <v>3.7531505E-2</v>
      </c>
      <c r="E175" s="14">
        <f>D175/D$180</f>
        <v>1.4503205033081364E-5</v>
      </c>
      <c r="F175" s="15"/>
    </row>
    <row r="176" spans="1:6">
      <c r="A176" t="s">
        <v>92</v>
      </c>
      <c r="B176" s="25">
        <v>22.404345330000002</v>
      </c>
      <c r="C176" s="26">
        <f t="shared" ref="C176:C179" si="35">B176/B$180</f>
        <v>3.0199493410408229E-2</v>
      </c>
      <c r="D176" s="46">
        <v>112.021726683</v>
      </c>
      <c r="E176" s="14">
        <f t="shared" ref="E176:E179" si="36">D176/D$180</f>
        <v>4.3288273951267088E-2</v>
      </c>
      <c r="F176" s="15"/>
    </row>
    <row r="177" spans="1:6">
      <c r="A177" t="s">
        <v>85</v>
      </c>
      <c r="B177" s="25">
        <v>6.8504820999999994E-2</v>
      </c>
      <c r="C177" s="26">
        <f t="shared" si="35"/>
        <v>9.2339716242478343E-5</v>
      </c>
      <c r="D177" s="46">
        <v>0.155692778</v>
      </c>
      <c r="E177" s="14">
        <f t="shared" si="36"/>
        <v>6.0163968418106855E-5</v>
      </c>
      <c r="F177" s="15"/>
    </row>
    <row r="178" spans="1:6">
      <c r="A178" t="s">
        <v>76</v>
      </c>
      <c r="B178" s="25">
        <v>3.815430342</v>
      </c>
      <c r="C178" s="26">
        <f t="shared" si="35"/>
        <v>5.1429337378054336E-3</v>
      </c>
      <c r="D178" s="46">
        <v>10.099384374000001</v>
      </c>
      <c r="E178" s="14">
        <f t="shared" si="36"/>
        <v>3.9026796896106377E-3</v>
      </c>
      <c r="F178" s="15"/>
    </row>
    <row r="179" spans="1:6">
      <c r="A179" t="s">
        <v>77</v>
      </c>
      <c r="B179" s="25">
        <v>1.0378735399999992</v>
      </c>
      <c r="C179" s="26">
        <f t="shared" si="35"/>
        <v>1.3989810757870083E-3</v>
      </c>
      <c r="D179" s="46">
        <v>2.5203755930000002</v>
      </c>
      <c r="E179" s="14">
        <f t="shared" si="36"/>
        <v>9.7394239814398685E-4</v>
      </c>
      <c r="F179" s="15"/>
    </row>
    <row r="180" spans="1:6">
      <c r="A180" s="27" t="s">
        <v>45</v>
      </c>
      <c r="B180" s="28">
        <f>SUM(B137:B179)</f>
        <v>741.87818403199981</v>
      </c>
      <c r="C180" s="29">
        <f>SUM(C137:C179)</f>
        <v>1</v>
      </c>
      <c r="D180" s="30">
        <f>SUM(D137:D179)</f>
        <v>2587.807654541999</v>
      </c>
      <c r="E180" s="29">
        <f>SUM(E137:E179)</f>
        <v>1.0000000000000002</v>
      </c>
    </row>
    <row r="181" spans="1:6">
      <c r="B181" s="50"/>
      <c r="C181" s="50"/>
      <c r="D181" s="50"/>
    </row>
  </sheetData>
  <mergeCells count="12">
    <mergeCell ref="A1:K1"/>
    <mergeCell ref="B10:K10"/>
    <mergeCell ref="B11:K11"/>
    <mergeCell ref="B12:K12"/>
    <mergeCell ref="B135:C135"/>
    <mergeCell ref="D135:E135"/>
    <mergeCell ref="B13:K13"/>
    <mergeCell ref="B14:K14"/>
    <mergeCell ref="B15:K15"/>
    <mergeCell ref="A23:K23"/>
    <mergeCell ref="A77:K77"/>
    <mergeCell ref="B16:K16"/>
  </mergeCells>
  <printOptions horizontalCentered="1"/>
  <pageMargins left="0.23622047244094491" right="0.23622047244094491" top="0.74803149606299213" bottom="0.74803149606299213" header="0.31496062992125984" footer="0.31496062992125984"/>
  <pageSetup paperSize="9" scale="63" orientation="landscape" r:id="rId1"/>
  <rowBreaks count="2" manualBreakCount="2">
    <brk id="45"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rahs</cp:lastModifiedBy>
  <cp:lastPrinted>2025-09-03T04:27:47Z</cp:lastPrinted>
  <dcterms:created xsi:type="dcterms:W3CDTF">2014-01-20T05:23:27Z</dcterms:created>
  <dcterms:modified xsi:type="dcterms:W3CDTF">2025-11-05T07:38:35Z</dcterms:modified>
</cp:coreProperties>
</file>