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39" i="1"/>
  <c r="E140"/>
  <c r="E154"/>
  <c r="E155"/>
  <c r="E156"/>
  <c r="C165"/>
  <c r="C166"/>
  <c r="C167"/>
  <c r="D168"/>
  <c r="E144" s="1"/>
  <c r="B168"/>
  <c r="C163" s="1"/>
  <c r="E161" l="1"/>
  <c r="E145"/>
  <c r="E162"/>
  <c r="E146"/>
  <c r="E163"/>
  <c r="E147"/>
  <c r="E164"/>
  <c r="E148"/>
  <c r="C164"/>
  <c r="E153"/>
  <c r="E165"/>
  <c r="E157"/>
  <c r="E149"/>
  <c r="E141"/>
  <c r="E166"/>
  <c r="E158"/>
  <c r="E150"/>
  <c r="E142"/>
  <c r="E167"/>
  <c r="E159"/>
  <c r="E151"/>
  <c r="E143"/>
  <c r="E160"/>
  <c r="E152"/>
  <c r="K116"/>
  <c r="K126"/>
  <c r="C126"/>
  <c r="D126"/>
  <c r="E126"/>
  <c r="F126"/>
  <c r="G126"/>
  <c r="H126"/>
  <c r="I126"/>
  <c r="J126"/>
  <c r="B126"/>
  <c r="K102"/>
  <c r="K112"/>
  <c r="C112"/>
  <c r="D112"/>
  <c r="E112"/>
  <c r="F112"/>
  <c r="G112"/>
  <c r="H112"/>
  <c r="I112"/>
  <c r="J112"/>
  <c r="B112"/>
  <c r="K92"/>
  <c r="K98"/>
  <c r="C98"/>
  <c r="D98"/>
  <c r="E98"/>
  <c r="F98"/>
  <c r="G98"/>
  <c r="H98"/>
  <c r="I98"/>
  <c r="J98"/>
  <c r="K88"/>
  <c r="C88"/>
  <c r="D88"/>
  <c r="E88"/>
  <c r="F88"/>
  <c r="G88"/>
  <c r="H88"/>
  <c r="I88"/>
  <c r="J88"/>
  <c r="B98"/>
  <c r="B88"/>
  <c r="C140" l="1"/>
  <c r="C141"/>
  <c r="C142"/>
  <c r="C143"/>
  <c r="C144"/>
  <c r="C145"/>
  <c r="C146"/>
  <c r="C147"/>
  <c r="C148"/>
  <c r="C149"/>
  <c r="C150"/>
  <c r="C151"/>
  <c r="C152"/>
  <c r="C153"/>
  <c r="C154"/>
  <c r="C155"/>
  <c r="C156"/>
  <c r="C157"/>
  <c r="C158"/>
  <c r="C159"/>
  <c r="C160"/>
  <c r="C161"/>
  <c r="C162"/>
  <c r="B116" l="1"/>
  <c r="C116"/>
  <c r="D116"/>
  <c r="E116"/>
  <c r="F116"/>
  <c r="G116"/>
  <c r="H116"/>
  <c r="I116"/>
  <c r="J116"/>
  <c r="B102"/>
  <c r="C102"/>
  <c r="D102"/>
  <c r="E102"/>
  <c r="F102"/>
  <c r="G102"/>
  <c r="H102"/>
  <c r="I102"/>
  <c r="J102"/>
  <c r="B92"/>
  <c r="C92"/>
  <c r="D92"/>
  <c r="E92"/>
  <c r="F92"/>
  <c r="G92"/>
  <c r="H92"/>
  <c r="I92"/>
  <c r="J92"/>
  <c r="N64"/>
  <c r="N50"/>
  <c r="N40"/>
  <c r="F34" l="1"/>
  <c r="G34"/>
  <c r="H34"/>
  <c r="I34"/>
  <c r="J34"/>
  <c r="L34"/>
  <c r="L46"/>
  <c r="L60"/>
  <c r="L74"/>
  <c r="C139" l="1"/>
  <c r="C138"/>
  <c r="E138"/>
  <c r="E168" s="1"/>
  <c r="C168" l="1"/>
  <c r="N73"/>
  <c r="N72"/>
  <c r="N71"/>
  <c r="N70"/>
  <c r="N69"/>
  <c r="N68"/>
  <c r="N67"/>
  <c r="N66"/>
  <c r="N65"/>
  <c r="N59"/>
  <c r="N58"/>
  <c r="N57"/>
  <c r="N56"/>
  <c r="N55"/>
  <c r="N54"/>
  <c r="N53"/>
  <c r="N52"/>
  <c r="N51"/>
  <c r="N45"/>
  <c r="N44"/>
  <c r="N43"/>
  <c r="N42"/>
  <c r="N41"/>
  <c r="N36"/>
  <c r="N33"/>
  <c r="P33" s="1"/>
  <c r="N32"/>
  <c r="P32" s="1"/>
  <c r="N31"/>
  <c r="P31" s="1"/>
  <c r="N30"/>
  <c r="P30" s="1"/>
  <c r="N29"/>
  <c r="P29" s="1"/>
  <c r="M34"/>
  <c r="M46"/>
  <c r="M60"/>
  <c r="M74"/>
  <c r="K34"/>
  <c r="K46"/>
  <c r="K60"/>
  <c r="K74"/>
  <c r="J46"/>
  <c r="J60"/>
  <c r="J74"/>
  <c r="I74"/>
  <c r="I60"/>
  <c r="I46"/>
  <c r="H74"/>
  <c r="H60"/>
  <c r="H46"/>
  <c r="G46"/>
  <c r="G60"/>
  <c r="G74"/>
  <c r="F74"/>
  <c r="F60"/>
  <c r="F46"/>
  <c r="E74"/>
  <c r="E60"/>
  <c r="E46"/>
  <c r="E34"/>
  <c r="D74"/>
  <c r="D60"/>
  <c r="D46"/>
  <c r="D34"/>
  <c r="C74"/>
  <c r="C60"/>
  <c r="C46"/>
  <c r="C34"/>
  <c r="P36" l="1"/>
  <c r="B74"/>
  <c r="N74" s="1"/>
  <c r="B60"/>
  <c r="N60" s="1"/>
  <c r="B46"/>
  <c r="B34"/>
  <c r="N46" l="1"/>
  <c r="N34"/>
  <c r="P34" s="1"/>
</calcChain>
</file>

<file path=xl/sharedStrings.xml><?xml version="1.0" encoding="utf-8"?>
<sst xmlns="http://schemas.openxmlformats.org/spreadsheetml/2006/main" count="190" uniqueCount="95">
  <si>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</si>
  <si>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</si>
  <si>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</si>
  <si>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</si>
  <si>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</si>
  <si>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</si>
  <si>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</si>
  <si>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</si>
  <si>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</si>
  <si>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</si>
  <si>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</si>
  <si>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</si>
  <si>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</si>
  <si>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</si>
  <si>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</si>
  <si>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</si>
  <si>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</si>
  <si>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</si>
  <si>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</si>
  <si>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</si>
  <si>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</si>
  <si>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</si>
  <si>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</si>
  <si>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</si>
  <si>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</si>
  <si>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</si>
  <si>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</si>
  <si>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</si>
  <si>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</si>
  <si>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</si>
  <si>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</si>
  <si>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</si>
  <si>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</si>
  <si>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</si>
  <si>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</si>
  <si>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</si>
  <si>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</si>
  <si>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</si>
  <si>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</si>
  <si>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</si>
  <si>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</si>
  <si>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</si>
  <si>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</si>
  <si>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</si>
  <si>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</si>
  <si>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Total</t>
  </si>
  <si>
    <t>Montant</t>
  </si>
  <si>
    <t>USMCA_ACEUM</t>
  </si>
  <si>
    <t>Accord entre les Etats-Unis d'Amérique, le Mexique et le Canada</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</si>
  <si>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</si>
  <si>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</si>
  <si>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</si>
  <si>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</si>
  <si>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</si>
  <si>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</si>
  <si>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</si>
  <si>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</si>
  <si>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</si>
  <si>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</si>
  <si>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</si>
  <si>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</si>
  <si>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</si>
  <si>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FRANCHISE POUR MISSIONS DIPLOMATIQUES AMBASSADES</t>
  </si>
  <si>
    <t>FRANCHISE POUR MISSIONS DIPLOMATIQUES CONSULATS</t>
  </si>
  <si>
    <t>EXONERATION PROVISOIRE AD MISSIONS DIPLOMATIQUES</t>
  </si>
  <si>
    <t>ISNU FAO OIT BIT OMS PNUD UNICEF FNUAP PAM BAD FAD OIM FIDA</t>
  </si>
  <si>
    <t>EXONERATION PROVISOIRE AD ISNU</t>
  </si>
  <si>
    <t>FRANCHISE LIVRES ANNEXE A ACCORD FLORENCE ET PROTOCOLE NAIROBI</t>
  </si>
  <si>
    <t>FRANCHISE MATERIEL SPORTIF ANNEXE F PROTOCOLE NAIROBI</t>
  </si>
  <si>
    <t>FRANCHISE ACCORD DE DEVELOPPEMENT USAID</t>
  </si>
  <si>
    <t>FRANCHISE ONG ETRANGERES ACCORD DE SIEGE FONCTIONNEMENT ONG</t>
  </si>
  <si>
    <t>FRANCHISE OI IPM</t>
  </si>
  <si>
    <t>EXONERATION PROVISOIRE AD ONG ORGANISATIONS INTERNATIONALES</t>
  </si>
  <si>
    <t>FRANCHISE LGIM DMSA</t>
  </si>
  <si>
    <t>FRANCHISE LGIM SOUS TRAITANTS</t>
  </si>
  <si>
    <t>FRANCHISE DONS ETS HOSPITALIERS PUBLICS OU DES ARMEES</t>
  </si>
  <si>
    <t>FRANCHISE ORGANES TITULAIRES DECRET RUP</t>
  </si>
  <si>
    <t>FRANCHISE NOTE DE CONSEIL HUILE BRUTE ALIMENTAIRE</t>
  </si>
  <si>
    <t>FRANCHISE DEMENAGEMENT</t>
  </si>
  <si>
    <t>FRANCHISE RETOUR MARCHANDISES</t>
  </si>
  <si>
    <t>FRANCHISE AVITAILLEMENT NAVIRES ET AERONEFS</t>
  </si>
  <si>
    <t>FRANCHISE ACCORD DE DEVELOPPEMENT PEACE CORPS</t>
  </si>
  <si>
    <t>FRANCHISE OI ASECNA</t>
  </si>
  <si>
    <t>FRANCHISE NOTE DE CONSEIL PAM</t>
  </si>
  <si>
    <t>ISNU BCR BM WB FMI ONUDI UNOPS</t>
  </si>
  <si>
    <t>FRANCHISE OI AFRICA RICE</t>
  </si>
  <si>
    <t>PREMIERE SECTION : IMPORTATIONS SUR L'ANNEE 2025</t>
  </si>
  <si>
    <t>Valeur Import exonérée</t>
  </si>
  <si>
    <t>FRANCHISE MINISTERE POSTE</t>
  </si>
  <si>
    <t>PARTIE 3 : EXONERATION DE DROITS ET TAXES A L'IMPORTATION A FIN FEVRIER 2025 (EN MILLIARD D'ARIARY)</t>
  </si>
  <si>
    <t>FRANCHISE INSTRUMENTS SCIENTIFIQUES ANNEXE D ACCORD FLORENCE ET PROTOCOLE NAIROBI</t>
  </si>
  <si>
    <t>FRANCHISE ACCORD DE DEVELOPPEMENT GIZ</t>
  </si>
  <si>
    <t>FRANCHISE MATERIELS MILITAIRES MISSION DE COOPERATION MILITAIRE FRANCAISE</t>
  </si>
  <si>
    <t>FRANCHISE DONS ORGANES LUTTE CONTRE GRANDES ENDEMIES</t>
  </si>
  <si>
    <t>FRANCHISE DONS ORGANES TITULAIRES AGREMENT ŒUVRES SOLIDARITE</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</si>
</sst>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
      <b/>
      <sz val="11"/>
      <color rgb="FFFF0000"/>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3">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9" fontId="0" fillId="0" borderId="0" xfId="43" applyFont="1" applyFill="1" applyBorder="1" applyAlignment="1">
      <alignment horizontal="center"/>
    </xf>
    <xf numFmtId="165" fontId="0" fillId="0" borderId="0" xfId="0" applyNumberFormat="1" applyFill="1" applyBorder="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164" fontId="3" fillId="0" borderId="0" xfId="31" applyNumberFormat="1" applyFont="1" applyFill="1" applyBorder="1"/>
    <xf numFmtId="0" fontId="3" fillId="0" borderId="0" xfId="0" applyFont="1" applyFill="1" applyBorder="1" applyAlignment="1">
      <alignment vertical="center" wrapText="1"/>
    </xf>
    <xf numFmtId="165" fontId="20" fillId="0" borderId="0" xfId="31" quotePrefix="1" applyNumberFormat="1" applyFont="1" applyFill="1" applyBorder="1" applyAlignment="1">
      <alignment horizontal="center"/>
    </xf>
    <xf numFmtId="164" fontId="20" fillId="0" borderId="0" xfId="31" applyNumberFormat="1" applyFont="1" applyFill="1" applyBorder="1"/>
    <xf numFmtId="165" fontId="20" fillId="0" borderId="0" xfId="31" applyNumberFormat="1" applyFont="1" applyFill="1" applyBorder="1" applyAlignment="1">
      <alignment horizontal="center"/>
    </xf>
    <xf numFmtId="0" fontId="3" fillId="0" borderId="0" xfId="0" applyFont="1" applyFill="1" applyBorder="1"/>
    <xf numFmtId="166" fontId="20" fillId="0" borderId="0" xfId="31" applyNumberFormat="1" applyFont="1" applyFill="1"/>
    <xf numFmtId="166" fontId="3" fillId="0" borderId="0" xfId="31" applyNumberFormat="1" applyFont="1"/>
    <xf numFmtId="0" fontId="3" fillId="0" borderId="0" xfId="0" applyFont="1"/>
    <xf numFmtId="164" fontId="3" fillId="0" borderId="0" xfId="31" applyNumberFormat="1" applyFont="1"/>
    <xf numFmtId="9" fontId="20" fillId="0" borderId="0" xfId="43" applyFont="1" applyAlignment="1">
      <alignment horizontal="left" vertical="center" indent="3"/>
    </xf>
    <xf numFmtId="166" fontId="20" fillId="0" borderId="0" xfId="0" applyNumberFormat="1" applyFont="1" applyAlignment="1">
      <alignment horizontal="left" vertical="center" indent="3"/>
    </xf>
    <xf numFmtId="9" fontId="16" fillId="0" borderId="0" xfId="43"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xf numFmtId="166" fontId="20" fillId="0" borderId="0" xfId="31" applyNumberFormat="1" applyFont="1"/>
    <xf numFmtId="166" fontId="20" fillId="0" borderId="0" xfId="0" quotePrefix="1" applyNumberFormat="1" applyFont="1"/>
    <xf numFmtId="164" fontId="20" fillId="0" borderId="0" xfId="31" applyNumberFormat="1" applyFont="1"/>
    <xf numFmtId="0" fontId="20" fillId="0" borderId="0" xfId="0" applyFont="1"/>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69"/>
  <sheetViews>
    <sheetView showGridLines="0" tabSelected="1" workbookViewId="0">
      <selection activeCell="A170" sqref="A170:XFD173"/>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0.77734375" style="53" bestFit="1" customWidth="1"/>
    <col min="16" max="16" width="5.109375" style="17" bestFit="1" customWidth="1"/>
    <col min="17" max="18" width="11.44140625" style="1"/>
  </cols>
  <sheetData>
    <row r="1" spans="1:12" ht="15.6">
      <c r="A1" s="66" t="s">
        <v>59</v>
      </c>
      <c r="B1" s="66"/>
      <c r="C1" s="66"/>
      <c r="D1" s="66"/>
      <c r="E1" s="66"/>
      <c r="F1" s="66"/>
      <c r="G1" s="66"/>
      <c r="H1" s="66"/>
      <c r="I1" s="66"/>
      <c r="J1" s="66"/>
      <c r="K1" s="66"/>
      <c r="L1" s="9"/>
    </row>
    <row r="2" spans="1:12" ht="15.6">
      <c r="A2" s="4" t="s">
        <v>18</v>
      </c>
    </row>
    <row r="9" spans="1:12" ht="15.75" customHeight="1" thickBot="1"/>
    <row r="10" spans="1:12" ht="15.75" customHeight="1" thickBot="1">
      <c r="A10" s="5" t="s">
        <v>19</v>
      </c>
      <c r="B10" s="67" t="s">
        <v>20</v>
      </c>
      <c r="C10" s="68"/>
      <c r="D10" s="68"/>
      <c r="E10" s="68"/>
      <c r="F10" s="68"/>
      <c r="G10" s="68"/>
      <c r="H10" s="68"/>
      <c r="I10" s="68"/>
      <c r="J10" s="68"/>
      <c r="K10" s="69"/>
      <c r="L10" s="10"/>
    </row>
    <row r="11" spans="1:12" ht="15.75" customHeight="1" thickBot="1">
      <c r="A11" s="32" t="s">
        <v>49</v>
      </c>
      <c r="B11" s="70" t="s">
        <v>48</v>
      </c>
      <c r="C11" s="71"/>
      <c r="D11" s="71"/>
      <c r="E11" s="71"/>
      <c r="F11" s="71"/>
      <c r="G11" s="71"/>
      <c r="H11" s="71"/>
      <c r="I11" s="71"/>
      <c r="J11" s="71"/>
      <c r="K11" s="72"/>
      <c r="L11" s="11"/>
    </row>
    <row r="12" spans="1:12" ht="15.75" customHeight="1" thickBot="1">
      <c r="A12" s="6" t="s">
        <v>2</v>
      </c>
      <c r="B12" s="73" t="s">
        <v>21</v>
      </c>
      <c r="C12" s="71"/>
      <c r="D12" s="71"/>
      <c r="E12" s="71"/>
      <c r="F12" s="71"/>
      <c r="G12" s="71"/>
      <c r="H12" s="71"/>
      <c r="I12" s="71"/>
      <c r="J12" s="71"/>
      <c r="K12" s="72"/>
      <c r="L12" s="11"/>
    </row>
    <row r="13" spans="1:12" ht="15.75" customHeight="1" thickBot="1">
      <c r="A13" s="6" t="s">
        <v>22</v>
      </c>
      <c r="B13" s="73" t="s">
        <v>23</v>
      </c>
      <c r="C13" s="71"/>
      <c r="D13" s="71"/>
      <c r="E13" s="71"/>
      <c r="F13" s="71"/>
      <c r="G13" s="71"/>
      <c r="H13" s="71"/>
      <c r="I13" s="71"/>
      <c r="J13" s="71"/>
      <c r="K13" s="72"/>
      <c r="L13" s="11"/>
    </row>
    <row r="14" spans="1:12" ht="15.75" customHeight="1" thickBot="1">
      <c r="A14" s="6" t="s">
        <v>24</v>
      </c>
      <c r="B14" s="73" t="s">
        <v>25</v>
      </c>
      <c r="C14" s="71"/>
      <c r="D14" s="71"/>
      <c r="E14" s="71"/>
      <c r="F14" s="71"/>
      <c r="G14" s="71"/>
      <c r="H14" s="71"/>
      <c r="I14" s="71"/>
      <c r="J14" s="71"/>
      <c r="K14" s="72"/>
      <c r="L14" s="11"/>
    </row>
    <row r="15" spans="1:12" ht="15.75" customHeight="1" thickBot="1">
      <c r="A15" s="6" t="s">
        <v>7</v>
      </c>
      <c r="B15" s="73" t="s">
        <v>26</v>
      </c>
      <c r="C15" s="71"/>
      <c r="D15" s="71"/>
      <c r="E15" s="71"/>
      <c r="F15" s="71"/>
      <c r="G15" s="71"/>
      <c r="H15" s="71"/>
      <c r="I15" s="71"/>
      <c r="J15" s="71"/>
      <c r="K15" s="72"/>
      <c r="L15" s="11"/>
    </row>
    <row r="16" spans="1:12" ht="15.75" customHeight="1" thickBot="1">
      <c r="A16" s="6" t="s">
        <v>8</v>
      </c>
      <c r="B16" s="70" t="s">
        <v>29</v>
      </c>
      <c r="C16" s="71"/>
      <c r="D16" s="71"/>
      <c r="E16" s="71"/>
      <c r="F16" s="71"/>
      <c r="G16" s="71"/>
      <c r="H16" s="71"/>
      <c r="I16" s="71"/>
      <c r="J16" s="71"/>
      <c r="K16" s="72"/>
      <c r="L16" s="11"/>
    </row>
    <row r="17" spans="1:20" ht="15.75" customHeight="1" thickBot="1">
      <c r="A17" s="6" t="s">
        <v>60</v>
      </c>
      <c r="B17" s="70" t="s">
        <v>61</v>
      </c>
      <c r="C17" s="71"/>
      <c r="D17" s="71"/>
      <c r="E17" s="71"/>
      <c r="F17" s="71"/>
      <c r="G17" s="71"/>
      <c r="H17" s="71"/>
      <c r="I17" s="71"/>
      <c r="J17" s="71"/>
      <c r="K17" s="72"/>
      <c r="L17" s="11"/>
    </row>
    <row r="19" spans="1:20" ht="15.6">
      <c r="A19" s="7" t="s">
        <v>27</v>
      </c>
    </row>
    <row r="20" spans="1:20" ht="15.6">
      <c r="A20" s="7"/>
    </row>
    <row r="21" spans="1:20" ht="15.6">
      <c r="A21" s="7"/>
    </row>
    <row r="22" spans="1:20" ht="15.6">
      <c r="A22" s="7"/>
    </row>
    <row r="24" spans="1:20" ht="15.6">
      <c r="A24" s="77" t="s">
        <v>86</v>
      </c>
      <c r="B24" s="77"/>
      <c r="C24" s="77"/>
      <c r="D24" s="77"/>
      <c r="E24" s="77"/>
      <c r="F24" s="77"/>
      <c r="G24" s="77"/>
      <c r="H24" s="77"/>
      <c r="I24" s="77"/>
      <c r="J24" s="77"/>
      <c r="K24" s="77"/>
      <c r="L24" s="8"/>
    </row>
    <row r="26" spans="1:20" s="3" customFormat="1" ht="14.4" customHeight="1">
      <c r="A26" s="40" t="s">
        <v>50</v>
      </c>
      <c r="B26" s="40"/>
      <c r="C26" s="40"/>
      <c r="D26" s="40"/>
      <c r="E26" s="40"/>
      <c r="F26" s="40"/>
      <c r="G26" s="40"/>
      <c r="H26" s="40"/>
      <c r="I26" s="40"/>
      <c r="J26" s="42"/>
      <c r="K26" s="42"/>
      <c r="L26" s="42"/>
      <c r="M26" s="42"/>
      <c r="N26" s="42"/>
      <c r="O26" s="54"/>
      <c r="P26" s="18"/>
      <c r="Q26" s="2"/>
      <c r="R26" s="2"/>
      <c r="S26" s="2"/>
      <c r="T26" s="2"/>
    </row>
    <row r="27" spans="1:20">
      <c r="A27" s="44"/>
      <c r="B27" s="41"/>
      <c r="C27" s="41"/>
      <c r="D27" s="41"/>
      <c r="E27" s="41"/>
      <c r="F27" s="41"/>
      <c r="G27" s="41"/>
      <c r="H27" s="41"/>
      <c r="I27" s="41"/>
      <c r="J27" s="41"/>
      <c r="K27" s="41"/>
      <c r="L27" s="41"/>
      <c r="M27" s="41"/>
      <c r="N27" s="41"/>
      <c r="S27" s="1"/>
      <c r="T27" s="1"/>
    </row>
    <row r="28" spans="1:20">
      <c r="A28" s="35" t="s">
        <v>9</v>
      </c>
      <c r="B28" s="50" t="s">
        <v>16</v>
      </c>
      <c r="C28" s="50" t="s">
        <v>30</v>
      </c>
      <c r="D28" s="50" t="s">
        <v>32</v>
      </c>
      <c r="E28" s="50" t="s">
        <v>33</v>
      </c>
      <c r="F28" s="50" t="s">
        <v>34</v>
      </c>
      <c r="G28" s="50" t="s">
        <v>35</v>
      </c>
      <c r="H28" s="50" t="s">
        <v>36</v>
      </c>
      <c r="I28" s="50" t="s">
        <v>37</v>
      </c>
      <c r="J28" s="50" t="s">
        <v>38</v>
      </c>
      <c r="K28" s="50" t="s">
        <v>39</v>
      </c>
      <c r="L28" s="50" t="s">
        <v>40</v>
      </c>
      <c r="M28" s="50" t="s">
        <v>41</v>
      </c>
      <c r="N28" s="51" t="s">
        <v>31</v>
      </c>
      <c r="O28" s="55"/>
      <c r="P28" s="20"/>
      <c r="Q28"/>
      <c r="R28"/>
    </row>
    <row r="29" spans="1:20">
      <c r="A29" s="45" t="s">
        <v>10</v>
      </c>
      <c r="B29" s="33">
        <v>319.2305998490001</v>
      </c>
      <c r="C29" s="33">
        <v>345.80430823800003</v>
      </c>
      <c r="D29" s="33"/>
      <c r="E29" s="33"/>
      <c r="F29" s="33"/>
      <c r="G29" s="33"/>
      <c r="H29" s="33"/>
      <c r="I29" s="33"/>
      <c r="J29" s="33"/>
      <c r="K29" s="33"/>
      <c r="L29" s="33"/>
      <c r="M29" s="33"/>
      <c r="N29" s="34">
        <f t="shared" ref="N29:N34" si="0">SUM(B29:M29)</f>
        <v>665.03490808700008</v>
      </c>
      <c r="O29" s="56"/>
      <c r="P29" s="19" t="e">
        <f>N29/O29-1</f>
        <v>#DIV/0!</v>
      </c>
      <c r="Q29"/>
      <c r="R29"/>
    </row>
    <row r="30" spans="1:20">
      <c r="A30" s="45" t="s">
        <v>11</v>
      </c>
      <c r="B30" s="33">
        <v>414.41117327100005</v>
      </c>
      <c r="C30" s="33">
        <v>284.20207270499992</v>
      </c>
      <c r="D30" s="33"/>
      <c r="E30" s="33"/>
      <c r="F30" s="33"/>
      <c r="G30" s="33"/>
      <c r="H30" s="33"/>
      <c r="I30" s="33"/>
      <c r="J30" s="33"/>
      <c r="K30" s="33"/>
      <c r="L30" s="33"/>
      <c r="M30" s="33"/>
      <c r="N30" s="34">
        <f t="shared" si="0"/>
        <v>698.61324597599992</v>
      </c>
      <c r="O30" s="56"/>
      <c r="P30" s="19" t="e">
        <f t="shared" ref="P30:P36" si="1">N30/O30-1</f>
        <v>#DIV/0!</v>
      </c>
      <c r="Q30"/>
      <c r="R30"/>
    </row>
    <row r="31" spans="1:20">
      <c r="A31" s="45" t="s">
        <v>12</v>
      </c>
      <c r="B31" s="33">
        <v>464.65182806999985</v>
      </c>
      <c r="C31" s="33">
        <v>343.90265630400029</v>
      </c>
      <c r="D31" s="33"/>
      <c r="E31" s="33"/>
      <c r="F31" s="33"/>
      <c r="G31" s="33"/>
      <c r="H31" s="33"/>
      <c r="I31" s="33"/>
      <c r="J31" s="33"/>
      <c r="K31" s="33"/>
      <c r="L31" s="33"/>
      <c r="M31" s="33"/>
      <c r="N31" s="34">
        <f t="shared" si="0"/>
        <v>808.55448437400014</v>
      </c>
      <c r="O31" s="56"/>
      <c r="P31" s="19" t="e">
        <f t="shared" si="1"/>
        <v>#DIV/0!</v>
      </c>
      <c r="Q31"/>
      <c r="R31"/>
    </row>
    <row r="32" spans="1:20">
      <c r="A32" s="45" t="s">
        <v>13</v>
      </c>
      <c r="B32" s="33">
        <v>749.96946971300054</v>
      </c>
      <c r="C32" s="33">
        <v>438.54586233000208</v>
      </c>
      <c r="D32" s="33"/>
      <c r="E32" s="33"/>
      <c r="F32" s="33"/>
      <c r="G32" s="33"/>
      <c r="H32" s="33"/>
      <c r="I32" s="33"/>
      <c r="J32" s="33"/>
      <c r="K32" s="33"/>
      <c r="L32" s="33"/>
      <c r="M32" s="33"/>
      <c r="N32" s="34">
        <f t="shared" si="0"/>
        <v>1188.5153320430027</v>
      </c>
      <c r="O32" s="56"/>
      <c r="P32" s="19" t="e">
        <f t="shared" si="1"/>
        <v>#DIV/0!</v>
      </c>
      <c r="Q32"/>
      <c r="R32"/>
    </row>
    <row r="33" spans="1:20">
      <c r="A33" s="45" t="s">
        <v>14</v>
      </c>
      <c r="B33" s="33">
        <v>490.61874935599809</v>
      </c>
      <c r="C33" s="33">
        <v>419.80762815999901</v>
      </c>
      <c r="D33" s="33"/>
      <c r="E33" s="33"/>
      <c r="F33" s="33"/>
      <c r="G33" s="33"/>
      <c r="H33" s="33"/>
      <c r="I33" s="33"/>
      <c r="J33" s="33"/>
      <c r="K33" s="33"/>
      <c r="L33" s="33"/>
      <c r="M33" s="33"/>
      <c r="N33" s="34">
        <f t="shared" si="0"/>
        <v>910.42637751599705</v>
      </c>
      <c r="O33" s="56"/>
      <c r="P33" s="19" t="e">
        <f t="shared" si="1"/>
        <v>#DIV/0!</v>
      </c>
      <c r="Q33"/>
      <c r="R33"/>
    </row>
    <row r="34" spans="1:20">
      <c r="A34" s="35" t="s">
        <v>15</v>
      </c>
      <c r="B34" s="36">
        <f t="shared" ref="B34:C34" si="2">SUM(B29:B33)</f>
        <v>2438.8818202589987</v>
      </c>
      <c r="C34" s="36">
        <f t="shared" si="2"/>
        <v>1832.2625277370014</v>
      </c>
      <c r="D34" s="36">
        <f t="shared" ref="D34:E34" si="3">SUM(D29:D33)</f>
        <v>0</v>
      </c>
      <c r="E34" s="36">
        <f t="shared" si="3"/>
        <v>0</v>
      </c>
      <c r="F34" s="36">
        <f t="shared" ref="F34:G34" si="4">SUM(F29:F33)</f>
        <v>0</v>
      </c>
      <c r="G34" s="36">
        <f t="shared" si="4"/>
        <v>0</v>
      </c>
      <c r="H34" s="36">
        <f t="shared" ref="H34:I34" si="5">SUM(H29:H33)</f>
        <v>0</v>
      </c>
      <c r="I34" s="36">
        <f t="shared" si="5"/>
        <v>0</v>
      </c>
      <c r="J34" s="36">
        <f t="shared" ref="J34:K34" si="6">SUM(J29:J33)</f>
        <v>0</v>
      </c>
      <c r="K34" s="36">
        <f t="shared" si="6"/>
        <v>0</v>
      </c>
      <c r="L34" s="36">
        <f t="shared" ref="L34:M34" si="7">SUM(L29:L33)</f>
        <v>0</v>
      </c>
      <c r="M34" s="36">
        <f t="shared" si="7"/>
        <v>0</v>
      </c>
      <c r="N34" s="36">
        <f t="shared" si="0"/>
        <v>4271.1443479959999</v>
      </c>
      <c r="O34" s="56"/>
      <c r="P34" s="19" t="e">
        <f t="shared" si="1"/>
        <v>#DIV/0!</v>
      </c>
      <c r="Q34"/>
      <c r="R34"/>
    </row>
    <row r="35" spans="1:20" s="61" customFormat="1">
      <c r="A35" s="80"/>
      <c r="B35" s="59"/>
      <c r="C35" s="59"/>
      <c r="D35" s="59"/>
      <c r="E35" s="59"/>
      <c r="F35" s="59"/>
      <c r="G35" s="59"/>
      <c r="H35" s="59"/>
      <c r="I35" s="59"/>
      <c r="J35" s="59"/>
      <c r="K35" s="59"/>
      <c r="L35" s="59"/>
      <c r="M35" s="60"/>
      <c r="N35" s="60"/>
      <c r="O35" s="53"/>
      <c r="P35" s="58"/>
    </row>
    <row r="36" spans="1:20">
      <c r="A36" s="37" t="s">
        <v>28</v>
      </c>
      <c r="B36" s="38">
        <v>519.85242981189629</v>
      </c>
      <c r="C36" s="38">
        <v>391.23251957063559</v>
      </c>
      <c r="D36" s="38"/>
      <c r="E36" s="38"/>
      <c r="F36" s="38"/>
      <c r="G36" s="38"/>
      <c r="H36" s="38"/>
      <c r="I36" s="38"/>
      <c r="J36" s="38"/>
      <c r="K36" s="38"/>
      <c r="L36" s="38"/>
      <c r="M36" s="38"/>
      <c r="N36" s="39">
        <f>SUM(B36:M36)</f>
        <v>911.08494938253193</v>
      </c>
      <c r="O36" s="56"/>
      <c r="P36" s="19" t="e">
        <f t="shared" si="1"/>
        <v>#DIV/0!</v>
      </c>
      <c r="Q36"/>
      <c r="R36"/>
    </row>
    <row r="37" spans="1:20" s="61" customFormat="1">
      <c r="A37" s="80"/>
      <c r="B37" s="79"/>
      <c r="C37" s="79"/>
      <c r="D37" s="60"/>
      <c r="E37" s="60"/>
      <c r="F37" s="60"/>
      <c r="G37" s="60"/>
      <c r="H37" s="60"/>
      <c r="I37" s="60"/>
      <c r="J37" s="60"/>
      <c r="K37" s="60"/>
      <c r="L37" s="60"/>
      <c r="M37" s="60"/>
      <c r="N37" s="60"/>
      <c r="O37" s="53"/>
      <c r="P37" s="53"/>
      <c r="Q37" s="62"/>
      <c r="R37" s="62"/>
      <c r="S37" s="62"/>
      <c r="T37" s="62"/>
    </row>
    <row r="38" spans="1:20" s="3" customFormat="1" ht="14.4" customHeight="1">
      <c r="A38" s="40" t="s">
        <v>51</v>
      </c>
      <c r="B38" s="63"/>
      <c r="C38" s="63"/>
      <c r="D38" s="63"/>
      <c r="E38" s="63"/>
      <c r="F38" s="63"/>
      <c r="G38" s="63"/>
      <c r="H38" s="63"/>
      <c r="I38" s="63"/>
      <c r="J38" s="63"/>
      <c r="K38" s="63"/>
      <c r="L38" s="63"/>
      <c r="M38" s="64"/>
      <c r="N38" s="63"/>
      <c r="O38" s="54"/>
      <c r="P38" s="18"/>
      <c r="Q38" s="2"/>
      <c r="R38" s="2"/>
      <c r="S38" s="2"/>
      <c r="T38" s="2"/>
    </row>
    <row r="39" spans="1:20">
      <c r="A39" s="43"/>
      <c r="B39" s="43"/>
      <c r="C39" s="43"/>
      <c r="D39" s="43"/>
      <c r="E39" s="43"/>
      <c r="F39" s="43"/>
      <c r="G39" s="43"/>
      <c r="H39" s="43"/>
      <c r="I39" s="43"/>
      <c r="J39" s="43"/>
      <c r="K39" s="43"/>
      <c r="L39" s="43"/>
      <c r="M39" s="43"/>
      <c r="N39" s="41"/>
      <c r="S39" s="1"/>
      <c r="T39" s="1"/>
    </row>
    <row r="40" spans="1:20">
      <c r="A40" s="35" t="s">
        <v>9</v>
      </c>
      <c r="B40" s="50" t="s">
        <v>16</v>
      </c>
      <c r="C40" s="50" t="s">
        <v>30</v>
      </c>
      <c r="D40" s="50" t="s">
        <v>32</v>
      </c>
      <c r="E40" s="50" t="s">
        <v>33</v>
      </c>
      <c r="F40" s="50" t="s">
        <v>34</v>
      </c>
      <c r="G40" s="50" t="s">
        <v>35</v>
      </c>
      <c r="H40" s="50" t="s">
        <v>36</v>
      </c>
      <c r="I40" s="50" t="s">
        <v>37</v>
      </c>
      <c r="J40" s="50" t="s">
        <v>38</v>
      </c>
      <c r="K40" s="50" t="s">
        <v>39</v>
      </c>
      <c r="L40" s="50" t="s">
        <v>40</v>
      </c>
      <c r="M40" s="50" t="s">
        <v>41</v>
      </c>
      <c r="N40" s="51" t="str">
        <f>N28</f>
        <v>Somme</v>
      </c>
      <c r="O40" s="57"/>
      <c r="P40" s="20"/>
      <c r="Q40"/>
      <c r="R40"/>
    </row>
    <row r="41" spans="1:20">
      <c r="A41" s="45" t="s">
        <v>10</v>
      </c>
      <c r="B41" s="33">
        <v>115.63874705000002</v>
      </c>
      <c r="C41" s="33">
        <v>126.12707304000006</v>
      </c>
      <c r="D41" s="33"/>
      <c r="E41" s="33"/>
      <c r="F41" s="33"/>
      <c r="G41" s="33"/>
      <c r="H41" s="33"/>
      <c r="I41" s="33"/>
      <c r="J41" s="33"/>
      <c r="K41" s="33"/>
      <c r="L41" s="33"/>
      <c r="M41" s="33"/>
      <c r="N41" s="34">
        <f t="shared" ref="N41:N46" si="8">SUM(B41:M41)</f>
        <v>241.76582009000009</v>
      </c>
      <c r="O41" s="56"/>
      <c r="P41" s="19"/>
      <c r="Q41"/>
      <c r="R41"/>
    </row>
    <row r="42" spans="1:20">
      <c r="A42" s="45" t="s">
        <v>11</v>
      </c>
      <c r="B42" s="33">
        <v>133.54629863000002</v>
      </c>
      <c r="C42" s="33">
        <v>118.66543382000002</v>
      </c>
      <c r="D42" s="33"/>
      <c r="E42" s="33"/>
      <c r="F42" s="33"/>
      <c r="G42" s="33"/>
      <c r="H42" s="33"/>
      <c r="I42" s="33"/>
      <c r="J42" s="33"/>
      <c r="K42" s="33"/>
      <c r="L42" s="33"/>
      <c r="M42" s="33"/>
      <c r="N42" s="34">
        <f t="shared" si="8"/>
        <v>252.21173245000006</v>
      </c>
      <c r="O42" s="56"/>
      <c r="P42" s="19"/>
      <c r="Q42"/>
      <c r="R42"/>
    </row>
    <row r="43" spans="1:20">
      <c r="A43" s="45" t="s">
        <v>12</v>
      </c>
      <c r="B43" s="33">
        <v>23.829837486000027</v>
      </c>
      <c r="C43" s="33">
        <v>16.10927517497192</v>
      </c>
      <c r="D43" s="33"/>
      <c r="E43" s="33"/>
      <c r="F43" s="33"/>
      <c r="G43" s="33"/>
      <c r="H43" s="33"/>
      <c r="I43" s="33"/>
      <c r="J43" s="33"/>
      <c r="K43" s="33"/>
      <c r="L43" s="33"/>
      <c r="M43" s="33"/>
      <c r="N43" s="34">
        <f t="shared" si="8"/>
        <v>39.939112660971944</v>
      </c>
      <c r="O43" s="56"/>
      <c r="P43" s="19"/>
      <c r="Q43"/>
      <c r="R43"/>
    </row>
    <row r="44" spans="1:20">
      <c r="A44" s="45" t="s">
        <v>13</v>
      </c>
      <c r="B44" s="33">
        <v>384.79491257699783</v>
      </c>
      <c r="C44" s="33">
        <v>146.37357754081071</v>
      </c>
      <c r="D44" s="33"/>
      <c r="E44" s="33"/>
      <c r="F44" s="33"/>
      <c r="G44" s="33"/>
      <c r="H44" s="33"/>
      <c r="I44" s="33"/>
      <c r="J44" s="33"/>
      <c r="K44" s="33"/>
      <c r="L44" s="33"/>
      <c r="M44" s="33"/>
      <c r="N44" s="34">
        <f t="shared" si="8"/>
        <v>531.16849011780857</v>
      </c>
      <c r="O44" s="56"/>
      <c r="P44" s="19"/>
      <c r="Q44"/>
      <c r="R44"/>
    </row>
    <row r="45" spans="1:20">
      <c r="A45" s="45" t="s">
        <v>14</v>
      </c>
      <c r="B45" s="33">
        <v>29.614701218000203</v>
      </c>
      <c r="C45" s="33">
        <v>24.123149342985496</v>
      </c>
      <c r="D45" s="33"/>
      <c r="E45" s="33"/>
      <c r="F45" s="33"/>
      <c r="G45" s="33"/>
      <c r="H45" s="33"/>
      <c r="I45" s="33"/>
      <c r="J45" s="33"/>
      <c r="K45" s="33"/>
      <c r="L45" s="33"/>
      <c r="M45" s="33"/>
      <c r="N45" s="34">
        <f t="shared" si="8"/>
        <v>53.737850560985699</v>
      </c>
      <c r="O45" s="56"/>
      <c r="P45" s="19"/>
      <c r="Q45"/>
      <c r="R45"/>
    </row>
    <row r="46" spans="1:20">
      <c r="A46" s="35" t="s">
        <v>15</v>
      </c>
      <c r="B46" s="36">
        <f t="shared" ref="B46:C46" si="9">SUM(B41:B45)</f>
        <v>687.42449696099811</v>
      </c>
      <c r="C46" s="36">
        <f t="shared" si="9"/>
        <v>431.39850891876813</v>
      </c>
      <c r="D46" s="36">
        <f t="shared" ref="D46:E46" si="10">SUM(D41:D45)</f>
        <v>0</v>
      </c>
      <c r="E46" s="36">
        <f t="shared" si="10"/>
        <v>0</v>
      </c>
      <c r="F46" s="36">
        <f t="shared" ref="F46:G46" si="11">SUM(F41:F45)</f>
        <v>0</v>
      </c>
      <c r="G46" s="36">
        <f t="shared" si="11"/>
        <v>0</v>
      </c>
      <c r="H46" s="36">
        <f t="shared" ref="H46:I46" si="12">SUM(H41:H45)</f>
        <v>0</v>
      </c>
      <c r="I46" s="36">
        <f t="shared" si="12"/>
        <v>0</v>
      </c>
      <c r="J46" s="36">
        <f t="shared" ref="J46:K46" si="13">SUM(J41:J45)</f>
        <v>0</v>
      </c>
      <c r="K46" s="36">
        <f t="shared" si="13"/>
        <v>0</v>
      </c>
      <c r="L46" s="36">
        <f t="shared" ref="L46:M46" si="14">SUM(L41:L45)</f>
        <v>0</v>
      </c>
      <c r="M46" s="36">
        <f t="shared" si="14"/>
        <v>0</v>
      </c>
      <c r="N46" s="36">
        <f t="shared" si="8"/>
        <v>1118.8230058797662</v>
      </c>
      <c r="O46" s="56"/>
      <c r="P46" s="19"/>
      <c r="Q46"/>
      <c r="R46"/>
    </row>
    <row r="47" spans="1:20" s="82" customFormat="1">
      <c r="A47" s="80"/>
      <c r="B47" s="79"/>
      <c r="C47" s="79"/>
      <c r="D47" s="79"/>
      <c r="E47" s="79"/>
      <c r="F47" s="79"/>
      <c r="G47" s="79"/>
      <c r="H47" s="79"/>
      <c r="I47" s="79"/>
      <c r="J47" s="79"/>
      <c r="K47" s="79"/>
      <c r="L47" s="79"/>
      <c r="M47" s="79"/>
      <c r="N47" s="79"/>
      <c r="O47" s="56"/>
      <c r="P47" s="56"/>
      <c r="Q47" s="81"/>
      <c r="R47" s="81"/>
      <c r="S47" s="81"/>
      <c r="T47" s="81"/>
    </row>
    <row r="48" spans="1:20" s="3" customFormat="1" ht="14.4" customHeight="1">
      <c r="A48" s="40" t="s">
        <v>52</v>
      </c>
      <c r="B48" s="40"/>
      <c r="C48" s="40"/>
      <c r="D48" s="40"/>
      <c r="E48" s="40"/>
      <c r="F48" s="40"/>
      <c r="G48" s="40"/>
      <c r="H48" s="40"/>
      <c r="I48" s="40"/>
      <c r="J48" s="40"/>
      <c r="K48" s="40"/>
      <c r="L48" s="40"/>
      <c r="M48" s="40"/>
      <c r="N48" s="42"/>
      <c r="O48" s="54"/>
      <c r="P48" s="18"/>
      <c r="Q48" s="2"/>
      <c r="R48" s="2"/>
      <c r="S48" s="2"/>
      <c r="T48" s="2"/>
    </row>
    <row r="49" spans="1:20">
      <c r="A49" s="43"/>
      <c r="B49" s="65"/>
      <c r="C49" s="43"/>
      <c r="D49" s="43"/>
      <c r="E49" s="43"/>
      <c r="F49" s="43"/>
      <c r="G49" s="43"/>
      <c r="H49" s="41"/>
      <c r="I49" s="41"/>
      <c r="J49" s="41"/>
      <c r="K49" s="41"/>
      <c r="L49" s="41"/>
      <c r="M49" s="41"/>
      <c r="N49" s="41"/>
      <c r="S49" s="1"/>
      <c r="T49" s="1"/>
    </row>
    <row r="50" spans="1:20">
      <c r="A50" s="35" t="s">
        <v>1</v>
      </c>
      <c r="B50" s="50" t="s">
        <v>16</v>
      </c>
      <c r="C50" s="50" t="s">
        <v>30</v>
      </c>
      <c r="D50" s="50" t="s">
        <v>32</v>
      </c>
      <c r="E50" s="50" t="s">
        <v>33</v>
      </c>
      <c r="F50" s="50" t="s">
        <v>34</v>
      </c>
      <c r="G50" s="50" t="s">
        <v>35</v>
      </c>
      <c r="H50" s="50" t="s">
        <v>36</v>
      </c>
      <c r="I50" s="50" t="s">
        <v>37</v>
      </c>
      <c r="J50" s="50" t="s">
        <v>38</v>
      </c>
      <c r="K50" s="50" t="s">
        <v>39</v>
      </c>
      <c r="L50" s="50" t="s">
        <v>40</v>
      </c>
      <c r="M50" s="50" t="s">
        <v>41</v>
      </c>
      <c r="N50" s="51" t="str">
        <f>N28</f>
        <v>Somme</v>
      </c>
      <c r="O50" s="57"/>
      <c r="P50" s="20"/>
      <c r="Q50"/>
      <c r="R50"/>
    </row>
    <row r="51" spans="1:20">
      <c r="A51" s="32" t="s">
        <v>49</v>
      </c>
      <c r="B51" s="33">
        <v>66.808340302999994</v>
      </c>
      <c r="C51" s="33">
        <v>31.695353664000024</v>
      </c>
      <c r="D51" s="33"/>
      <c r="E51" s="33"/>
      <c r="F51" s="33"/>
      <c r="G51" s="33"/>
      <c r="H51" s="33"/>
      <c r="I51" s="33"/>
      <c r="J51" s="33"/>
      <c r="K51" s="33"/>
      <c r="L51" s="33"/>
      <c r="M51" s="33"/>
      <c r="N51" s="34">
        <f t="shared" ref="N51:N60" si="15">SUM(B51:M51)</f>
        <v>98.503693967000018</v>
      </c>
      <c r="O51" s="56"/>
      <c r="P51" s="19"/>
      <c r="Q51"/>
      <c r="R51"/>
    </row>
    <row r="52" spans="1:20">
      <c r="A52" s="32" t="s">
        <v>2</v>
      </c>
      <c r="B52" s="33">
        <v>309.79962699700013</v>
      </c>
      <c r="C52" s="33">
        <v>135.30128136399986</v>
      </c>
      <c r="D52" s="33"/>
      <c r="E52" s="33"/>
      <c r="F52" s="33"/>
      <c r="G52" s="33"/>
      <c r="H52" s="33"/>
      <c r="I52" s="33"/>
      <c r="J52" s="33"/>
      <c r="K52" s="33"/>
      <c r="L52" s="33"/>
      <c r="M52" s="33"/>
      <c r="N52" s="34">
        <f t="shared" si="15"/>
        <v>445.10090836099999</v>
      </c>
      <c r="O52" s="56"/>
      <c r="P52" s="19"/>
      <c r="Q52"/>
      <c r="R52"/>
    </row>
    <row r="53" spans="1:20">
      <c r="A53" s="32" t="s">
        <v>3</v>
      </c>
      <c r="B53" s="33">
        <v>668.58674073500288</v>
      </c>
      <c r="C53" s="33">
        <v>492.12064767900199</v>
      </c>
      <c r="D53" s="33"/>
      <c r="E53" s="33"/>
      <c r="F53" s="33"/>
      <c r="G53" s="33"/>
      <c r="H53" s="33"/>
      <c r="I53" s="33"/>
      <c r="J53" s="33"/>
      <c r="K53" s="33"/>
      <c r="L53" s="33"/>
      <c r="M53" s="33"/>
      <c r="N53" s="34">
        <f t="shared" si="15"/>
        <v>1160.707388414005</v>
      </c>
      <c r="O53" s="56"/>
      <c r="P53" s="19"/>
      <c r="Q53"/>
      <c r="R53"/>
    </row>
    <row r="54" spans="1:20">
      <c r="A54" s="32" t="s">
        <v>4</v>
      </c>
      <c r="B54" s="33">
        <v>300.53092456499951</v>
      </c>
      <c r="C54" s="33">
        <v>334.06577737499958</v>
      </c>
      <c r="D54" s="33"/>
      <c r="E54" s="33"/>
      <c r="F54" s="33"/>
      <c r="G54" s="33"/>
      <c r="H54" s="33"/>
      <c r="I54" s="33"/>
      <c r="J54" s="33"/>
      <c r="K54" s="33"/>
      <c r="L54" s="33"/>
      <c r="M54" s="33"/>
      <c r="N54" s="34">
        <f t="shared" si="15"/>
        <v>634.59670193999909</v>
      </c>
      <c r="O54" s="56"/>
      <c r="P54" s="19"/>
      <c r="Q54"/>
      <c r="R54"/>
    </row>
    <row r="55" spans="1:20">
      <c r="A55" s="32" t="s">
        <v>5</v>
      </c>
      <c r="B55" s="33">
        <v>52.610173876000012</v>
      </c>
      <c r="C55" s="33">
        <v>37.520010499000016</v>
      </c>
      <c r="D55" s="33"/>
      <c r="E55" s="33"/>
      <c r="F55" s="33"/>
      <c r="G55" s="33"/>
      <c r="H55" s="33"/>
      <c r="I55" s="33"/>
      <c r="J55" s="33"/>
      <c r="K55" s="33"/>
      <c r="L55" s="33"/>
      <c r="M55" s="33"/>
      <c r="N55" s="34">
        <f t="shared" si="15"/>
        <v>90.130184375000027</v>
      </c>
      <c r="O55" s="56"/>
      <c r="P55" s="19"/>
      <c r="Q55"/>
      <c r="R55"/>
    </row>
    <row r="56" spans="1:20">
      <c r="A56" s="32" t="s">
        <v>6</v>
      </c>
      <c r="B56" s="33">
        <v>563.72880170500048</v>
      </c>
      <c r="C56" s="33">
        <v>363.84126195099992</v>
      </c>
      <c r="D56" s="33"/>
      <c r="E56" s="33"/>
      <c r="F56" s="33"/>
      <c r="G56" s="33"/>
      <c r="H56" s="33"/>
      <c r="I56" s="33"/>
      <c r="J56" s="33"/>
      <c r="K56" s="33"/>
      <c r="L56" s="33"/>
      <c r="M56" s="33"/>
      <c r="N56" s="34">
        <f t="shared" si="15"/>
        <v>927.57006365600046</v>
      </c>
      <c r="O56" s="56"/>
      <c r="P56" s="19"/>
      <c r="Q56"/>
      <c r="R56"/>
    </row>
    <row r="57" spans="1:20">
      <c r="A57" s="32" t="s">
        <v>7</v>
      </c>
      <c r="B57" s="33">
        <v>147.46113570499986</v>
      </c>
      <c r="C57" s="33">
        <v>150.60781045799996</v>
      </c>
      <c r="D57" s="33"/>
      <c r="E57" s="33"/>
      <c r="F57" s="33"/>
      <c r="G57" s="33"/>
      <c r="H57" s="33"/>
      <c r="I57" s="33"/>
      <c r="J57" s="33"/>
      <c r="K57" s="33"/>
      <c r="L57" s="33"/>
      <c r="M57" s="33"/>
      <c r="N57" s="34">
        <f t="shared" si="15"/>
        <v>298.06894616299985</v>
      </c>
      <c r="O57" s="56"/>
      <c r="P57" s="19"/>
      <c r="Q57"/>
      <c r="R57"/>
    </row>
    <row r="58" spans="1:20">
      <c r="A58" s="32" t="s">
        <v>8</v>
      </c>
      <c r="B58" s="33">
        <v>238.94987937699969</v>
      </c>
      <c r="C58" s="33">
        <v>254.2066994500012</v>
      </c>
      <c r="D58" s="33"/>
      <c r="E58" s="33"/>
      <c r="F58" s="33"/>
      <c r="G58" s="33"/>
      <c r="H58" s="33"/>
      <c r="I58" s="33"/>
      <c r="J58" s="33"/>
      <c r="K58" s="33"/>
      <c r="L58" s="33"/>
      <c r="M58" s="33"/>
      <c r="N58" s="34">
        <f t="shared" si="15"/>
        <v>493.15657882700089</v>
      </c>
      <c r="O58" s="56"/>
      <c r="P58" s="19"/>
      <c r="Q58"/>
      <c r="R58"/>
    </row>
    <row r="59" spans="1:20">
      <c r="A59" s="32" t="s">
        <v>0</v>
      </c>
      <c r="B59" s="33">
        <v>90.406196996000062</v>
      </c>
      <c r="C59" s="33">
        <v>32.903685296999967</v>
      </c>
      <c r="D59" s="33"/>
      <c r="E59" s="33"/>
      <c r="F59" s="33"/>
      <c r="G59" s="33"/>
      <c r="H59" s="33"/>
      <c r="I59" s="33"/>
      <c r="J59" s="33"/>
      <c r="K59" s="33"/>
      <c r="L59" s="33"/>
      <c r="M59" s="33"/>
      <c r="N59" s="34">
        <f t="shared" si="15"/>
        <v>123.30988229300003</v>
      </c>
      <c r="O59" s="56"/>
      <c r="P59" s="19"/>
      <c r="Q59"/>
      <c r="R59"/>
    </row>
    <row r="60" spans="1:20">
      <c r="A60" s="35" t="s">
        <v>15</v>
      </c>
      <c r="B60" s="36">
        <f t="shared" ref="B60:C60" si="16">SUM(B51:B59)</f>
        <v>2438.8818202590028</v>
      </c>
      <c r="C60" s="36">
        <f t="shared" si="16"/>
        <v>1832.2625277370025</v>
      </c>
      <c r="D60" s="36">
        <f t="shared" ref="D60:E60" si="17">SUM(D51:D59)</f>
        <v>0</v>
      </c>
      <c r="E60" s="36">
        <f t="shared" si="17"/>
        <v>0</v>
      </c>
      <c r="F60" s="36">
        <f t="shared" ref="F60:G60" si="18">SUM(F51:F59)</f>
        <v>0</v>
      </c>
      <c r="G60" s="36">
        <f t="shared" si="18"/>
        <v>0</v>
      </c>
      <c r="H60" s="36">
        <f t="shared" ref="H60:I60" si="19">SUM(H51:H59)</f>
        <v>0</v>
      </c>
      <c r="I60" s="36">
        <f t="shared" si="19"/>
        <v>0</v>
      </c>
      <c r="J60" s="36">
        <f t="shared" ref="J60:K60" si="20">SUM(J51:J59)</f>
        <v>0</v>
      </c>
      <c r="K60" s="36">
        <f t="shared" si="20"/>
        <v>0</v>
      </c>
      <c r="L60" s="36">
        <f t="shared" ref="L60:M60" si="21">SUM(L51:L59)</f>
        <v>0</v>
      </c>
      <c r="M60" s="36">
        <f t="shared" si="21"/>
        <v>0</v>
      </c>
      <c r="N60" s="36">
        <f t="shared" si="15"/>
        <v>4271.1443479960053</v>
      </c>
      <c r="O60" s="56"/>
      <c r="P60" s="19"/>
      <c r="Q60"/>
      <c r="R60"/>
    </row>
    <row r="61" spans="1:20">
      <c r="A61" s="44"/>
      <c r="B61" s="41"/>
      <c r="C61" s="41"/>
      <c r="D61" s="41"/>
      <c r="E61" s="41"/>
      <c r="F61" s="41"/>
      <c r="G61" s="41"/>
      <c r="H61" s="41"/>
      <c r="I61" s="41"/>
      <c r="J61" s="41"/>
      <c r="K61" s="41"/>
      <c r="L61" s="41"/>
      <c r="M61" s="41"/>
      <c r="N61" s="41"/>
      <c r="S61" s="1"/>
      <c r="T61" s="1"/>
    </row>
    <row r="62" spans="1:20" s="3" customFormat="1" ht="14.4" customHeight="1">
      <c r="A62" s="40" t="s">
        <v>53</v>
      </c>
      <c r="B62" s="40"/>
      <c r="C62" s="40"/>
      <c r="D62" s="40"/>
      <c r="E62" s="40"/>
      <c r="F62" s="40"/>
      <c r="G62" s="40"/>
      <c r="H62" s="40"/>
      <c r="I62" s="40"/>
      <c r="J62" s="40"/>
      <c r="K62" s="40"/>
      <c r="L62" s="40"/>
      <c r="M62" s="40"/>
      <c r="N62" s="42"/>
      <c r="O62" s="54"/>
      <c r="P62" s="18"/>
      <c r="Q62" s="2"/>
      <c r="R62" s="2"/>
      <c r="S62" s="2"/>
      <c r="T62" s="2"/>
    </row>
    <row r="63" spans="1:20">
      <c r="A63" s="43"/>
      <c r="B63" s="43"/>
      <c r="C63" s="43"/>
      <c r="D63" s="43"/>
      <c r="E63" s="43"/>
      <c r="F63" s="43"/>
      <c r="G63" s="43"/>
      <c r="H63" s="41"/>
      <c r="I63" s="41"/>
      <c r="J63" s="41"/>
      <c r="K63" s="41"/>
      <c r="L63" s="41"/>
      <c r="M63" s="41"/>
      <c r="N63" s="41"/>
      <c r="S63" s="1"/>
      <c r="T63" s="1"/>
    </row>
    <row r="64" spans="1:20">
      <c r="A64" s="35" t="s">
        <v>1</v>
      </c>
      <c r="B64" s="50" t="s">
        <v>16</v>
      </c>
      <c r="C64" s="50" t="s">
        <v>30</v>
      </c>
      <c r="D64" s="50" t="s">
        <v>32</v>
      </c>
      <c r="E64" s="50" t="s">
        <v>33</v>
      </c>
      <c r="F64" s="50" t="s">
        <v>34</v>
      </c>
      <c r="G64" s="50" t="s">
        <v>35</v>
      </c>
      <c r="H64" s="50" t="s">
        <v>36</v>
      </c>
      <c r="I64" s="50" t="s">
        <v>37</v>
      </c>
      <c r="J64" s="50" t="s">
        <v>38</v>
      </c>
      <c r="K64" s="50" t="s">
        <v>39</v>
      </c>
      <c r="L64" s="50" t="s">
        <v>40</v>
      </c>
      <c r="M64" s="50" t="s">
        <v>41</v>
      </c>
      <c r="N64" s="51" t="str">
        <f>N28</f>
        <v>Somme</v>
      </c>
      <c r="O64" s="57"/>
      <c r="P64" s="20"/>
      <c r="Q64"/>
      <c r="R64"/>
    </row>
    <row r="65" spans="1:18">
      <c r="A65" s="32" t="s">
        <v>49</v>
      </c>
      <c r="B65" s="33">
        <v>25.235191619000023</v>
      </c>
      <c r="C65" s="33">
        <v>2.3750470530000007</v>
      </c>
      <c r="D65" s="33"/>
      <c r="E65" s="33"/>
      <c r="F65" s="33"/>
      <c r="G65" s="33"/>
      <c r="H65" s="33"/>
      <c r="I65" s="33"/>
      <c r="J65" s="33"/>
      <c r="K65" s="33"/>
      <c r="L65" s="33"/>
      <c r="M65" s="33"/>
      <c r="N65" s="34">
        <f t="shared" ref="N65:N74" si="22">SUM(B65:M65)</f>
        <v>27.610238672000023</v>
      </c>
      <c r="O65" s="56"/>
      <c r="P65" s="19"/>
      <c r="Q65"/>
      <c r="R65"/>
    </row>
    <row r="66" spans="1:18">
      <c r="A66" s="32" t="s">
        <v>2</v>
      </c>
      <c r="B66" s="33">
        <v>79.851686953000097</v>
      </c>
      <c r="C66" s="33">
        <v>59.86033089982427</v>
      </c>
      <c r="D66" s="33"/>
      <c r="E66" s="33"/>
      <c r="F66" s="33"/>
      <c r="G66" s="33"/>
      <c r="H66" s="33"/>
      <c r="I66" s="33"/>
      <c r="J66" s="33"/>
      <c r="K66" s="33"/>
      <c r="L66" s="33"/>
      <c r="M66" s="33"/>
      <c r="N66" s="34">
        <f t="shared" si="22"/>
        <v>139.71201785282437</v>
      </c>
      <c r="O66" s="56"/>
      <c r="P66" s="19"/>
      <c r="Q66"/>
      <c r="R66"/>
    </row>
    <row r="67" spans="1:18">
      <c r="A67" s="32" t="s">
        <v>3</v>
      </c>
      <c r="B67" s="33">
        <v>55.720419823000164</v>
      </c>
      <c r="C67" s="33">
        <v>44.71874018477196</v>
      </c>
      <c r="D67" s="33"/>
      <c r="E67" s="33"/>
      <c r="F67" s="33"/>
      <c r="G67" s="33"/>
      <c r="H67" s="33"/>
      <c r="I67" s="33"/>
      <c r="J67" s="33"/>
      <c r="K67" s="33"/>
      <c r="L67" s="33"/>
      <c r="M67" s="33"/>
      <c r="N67" s="34">
        <f t="shared" si="22"/>
        <v>100.43916000777213</v>
      </c>
      <c r="O67" s="56"/>
      <c r="P67" s="19"/>
      <c r="Q67"/>
      <c r="R67"/>
    </row>
    <row r="68" spans="1:18">
      <c r="A68" s="32" t="s">
        <v>4</v>
      </c>
      <c r="B68" s="33">
        <v>131.87715566799986</v>
      </c>
      <c r="C68" s="33">
        <v>136.26902160966648</v>
      </c>
      <c r="D68" s="33"/>
      <c r="E68" s="33"/>
      <c r="F68" s="33"/>
      <c r="G68" s="33"/>
      <c r="H68" s="33"/>
      <c r="I68" s="33"/>
      <c r="J68" s="33"/>
      <c r="K68" s="33"/>
      <c r="L68" s="33"/>
      <c r="M68" s="33"/>
      <c r="N68" s="34">
        <f t="shared" si="22"/>
        <v>268.14617727766631</v>
      </c>
      <c r="O68" s="56"/>
      <c r="P68" s="19"/>
      <c r="Q68"/>
      <c r="R68"/>
    </row>
    <row r="69" spans="1:18">
      <c r="A69" s="32" t="s">
        <v>5</v>
      </c>
      <c r="B69" s="33">
        <v>2.8855913269999913</v>
      </c>
      <c r="C69" s="33">
        <v>2.3043161539999937</v>
      </c>
      <c r="D69" s="33"/>
      <c r="E69" s="33"/>
      <c r="F69" s="33"/>
      <c r="G69" s="33"/>
      <c r="H69" s="33"/>
      <c r="I69" s="33"/>
      <c r="J69" s="33"/>
      <c r="K69" s="33"/>
      <c r="L69" s="33"/>
      <c r="M69" s="33"/>
      <c r="N69" s="34">
        <f t="shared" si="22"/>
        <v>5.1899074809999846</v>
      </c>
      <c r="O69" s="56"/>
      <c r="P69" s="19"/>
      <c r="Q69"/>
      <c r="R69"/>
    </row>
    <row r="70" spans="1:18">
      <c r="A70" s="32" t="s">
        <v>6</v>
      </c>
      <c r="B70" s="33">
        <v>349.27237293499979</v>
      </c>
      <c r="C70" s="33">
        <v>100.15364301600005</v>
      </c>
      <c r="D70" s="33"/>
      <c r="E70" s="33"/>
      <c r="F70" s="33"/>
      <c r="G70" s="33"/>
      <c r="H70" s="33"/>
      <c r="I70" s="33"/>
      <c r="J70" s="33"/>
      <c r="K70" s="33"/>
      <c r="L70" s="33"/>
      <c r="M70" s="33"/>
      <c r="N70" s="34">
        <f t="shared" si="22"/>
        <v>449.42601595099984</v>
      </c>
      <c r="O70" s="56"/>
      <c r="P70" s="19"/>
      <c r="Q70"/>
      <c r="R70"/>
    </row>
    <row r="71" spans="1:18">
      <c r="A71" s="32" t="s">
        <v>7</v>
      </c>
      <c r="B71" s="33">
        <v>19.495343980000051</v>
      </c>
      <c r="C71" s="33">
        <v>67.513267232000032</v>
      </c>
      <c r="D71" s="33"/>
      <c r="E71" s="33"/>
      <c r="F71" s="33"/>
      <c r="G71" s="33"/>
      <c r="H71" s="33"/>
      <c r="I71" s="33"/>
      <c r="J71" s="33"/>
      <c r="K71" s="33"/>
      <c r="L71" s="33"/>
      <c r="M71" s="33"/>
      <c r="N71" s="34">
        <f t="shared" si="22"/>
        <v>87.008611212000091</v>
      </c>
      <c r="O71" s="56"/>
      <c r="P71" s="19"/>
      <c r="Q71"/>
      <c r="R71"/>
    </row>
    <row r="72" spans="1:18">
      <c r="A72" s="32" t="s">
        <v>8</v>
      </c>
      <c r="B72" s="33">
        <v>12.392452999999858</v>
      </c>
      <c r="C72" s="33">
        <v>14.693452370505842</v>
      </c>
      <c r="D72" s="33"/>
      <c r="E72" s="33"/>
      <c r="F72" s="33"/>
      <c r="G72" s="33"/>
      <c r="H72" s="33"/>
      <c r="I72" s="33"/>
      <c r="J72" s="33"/>
      <c r="K72" s="33"/>
      <c r="L72" s="33"/>
      <c r="M72" s="33"/>
      <c r="N72" s="34">
        <f t="shared" si="22"/>
        <v>27.085905370505699</v>
      </c>
      <c r="O72" s="56"/>
      <c r="P72" s="19"/>
      <c r="Q72"/>
      <c r="R72"/>
    </row>
    <row r="73" spans="1:18">
      <c r="A73" s="32" t="s">
        <v>0</v>
      </c>
      <c r="B73" s="33">
        <v>10.694281656000019</v>
      </c>
      <c r="C73" s="33">
        <v>3.5106903989999956</v>
      </c>
      <c r="D73" s="33"/>
      <c r="E73" s="33"/>
      <c r="F73" s="33"/>
      <c r="G73" s="33"/>
      <c r="H73" s="33"/>
      <c r="I73" s="33"/>
      <c r="J73" s="33"/>
      <c r="K73" s="33"/>
      <c r="L73" s="33"/>
      <c r="M73" s="33"/>
      <c r="N73" s="34">
        <f t="shared" si="22"/>
        <v>14.204972055000015</v>
      </c>
      <c r="O73" s="56"/>
      <c r="P73" s="19"/>
      <c r="Q73"/>
      <c r="R73"/>
    </row>
    <row r="74" spans="1:18">
      <c r="A74" s="35" t="s">
        <v>15</v>
      </c>
      <c r="B74" s="36">
        <f t="shared" ref="B74:C74" si="23">SUM(B65:B73)</f>
        <v>687.42449696099982</v>
      </c>
      <c r="C74" s="36">
        <f t="shared" si="23"/>
        <v>431.39850891876858</v>
      </c>
      <c r="D74" s="36">
        <f t="shared" ref="D74:E74" si="24">SUM(D65:D73)</f>
        <v>0</v>
      </c>
      <c r="E74" s="36">
        <f t="shared" si="24"/>
        <v>0</v>
      </c>
      <c r="F74" s="36">
        <f t="shared" ref="F74:G74" si="25">SUM(F65:F73)</f>
        <v>0</v>
      </c>
      <c r="G74" s="36">
        <f t="shared" si="25"/>
        <v>0</v>
      </c>
      <c r="H74" s="36">
        <f t="shared" ref="H74:I74" si="26">SUM(H65:H73)</f>
        <v>0</v>
      </c>
      <c r="I74" s="36">
        <f t="shared" si="26"/>
        <v>0</v>
      </c>
      <c r="J74" s="36">
        <f t="shared" ref="J74:K74" si="27">SUM(J65:J73)</f>
        <v>0</v>
      </c>
      <c r="K74" s="36">
        <f t="shared" si="27"/>
        <v>0</v>
      </c>
      <c r="L74" s="36">
        <f t="shared" ref="L74:M74" si="28">SUM(L65:L73)</f>
        <v>0</v>
      </c>
      <c r="M74" s="36">
        <f t="shared" si="28"/>
        <v>0</v>
      </c>
      <c r="N74" s="36">
        <f t="shared" si="22"/>
        <v>1118.8230058797685</v>
      </c>
      <c r="O74" s="56"/>
      <c r="P74" s="19"/>
      <c r="Q74"/>
      <c r="R74"/>
    </row>
    <row r="75" spans="1:18">
      <c r="A75" s="44"/>
      <c r="B75" s="41"/>
      <c r="C75" s="41"/>
      <c r="D75" s="41"/>
      <c r="E75" s="41"/>
      <c r="F75" s="41"/>
      <c r="G75" s="41"/>
      <c r="H75" s="41"/>
      <c r="I75" s="41"/>
      <c r="J75" s="41"/>
      <c r="K75" s="41"/>
      <c r="L75" s="41"/>
      <c r="M75" s="41"/>
      <c r="N75" s="41"/>
    </row>
    <row r="76" spans="1:18">
      <c r="A76" s="44"/>
      <c r="B76" s="41"/>
      <c r="C76" s="41"/>
      <c r="D76" s="41"/>
      <c r="E76" s="41"/>
      <c r="F76" s="41"/>
      <c r="G76" s="41"/>
      <c r="H76" s="41"/>
      <c r="I76" s="41"/>
      <c r="J76" s="41"/>
      <c r="K76" s="41"/>
      <c r="L76" s="41"/>
      <c r="M76" s="41"/>
      <c r="N76" s="41"/>
    </row>
    <row r="77" spans="1:18">
      <c r="A77" s="44"/>
      <c r="B77" s="41"/>
      <c r="C77" s="41"/>
      <c r="D77" s="41"/>
      <c r="E77" s="41"/>
      <c r="F77" s="41"/>
      <c r="G77" s="41"/>
      <c r="H77" s="41"/>
      <c r="I77" s="41"/>
      <c r="J77" s="41"/>
      <c r="K77" s="41"/>
      <c r="L77" s="41"/>
      <c r="M77" s="41"/>
      <c r="N77" s="41"/>
    </row>
    <row r="78" spans="1:18" ht="15.6">
      <c r="A78" s="78" t="s">
        <v>54</v>
      </c>
      <c r="B78" s="78"/>
      <c r="C78" s="78"/>
      <c r="D78" s="78"/>
      <c r="E78" s="78"/>
      <c r="F78" s="78"/>
      <c r="G78" s="78"/>
      <c r="H78" s="78"/>
      <c r="I78" s="78"/>
      <c r="J78" s="78"/>
      <c r="K78" s="78"/>
      <c r="L78" s="46"/>
      <c r="M78" s="41"/>
      <c r="N78" s="41"/>
    </row>
    <row r="79" spans="1:18">
      <c r="A79" s="44"/>
      <c r="B79" s="41"/>
      <c r="C79" s="41"/>
      <c r="D79" s="41"/>
      <c r="E79" s="41"/>
      <c r="F79" s="41"/>
      <c r="G79" s="41"/>
      <c r="H79" s="41"/>
      <c r="I79" s="41"/>
      <c r="J79" s="41"/>
      <c r="K79" s="41"/>
      <c r="L79" s="41"/>
      <c r="M79" s="41"/>
      <c r="N79" s="41"/>
    </row>
    <row r="80" spans="1:18">
      <c r="A80" s="47" t="s">
        <v>55</v>
      </c>
      <c r="B80" s="47"/>
      <c r="C80" s="47"/>
      <c r="D80" s="47"/>
      <c r="E80" s="47"/>
      <c r="F80" s="47"/>
      <c r="G80" s="41"/>
      <c r="H80" s="41"/>
      <c r="I80" s="41"/>
      <c r="J80" s="41"/>
      <c r="K80" s="41"/>
      <c r="L80" s="41"/>
      <c r="M80" s="44"/>
      <c r="N80" s="44"/>
      <c r="O80" s="58"/>
      <c r="P80" s="16"/>
      <c r="Q80"/>
      <c r="R80"/>
    </row>
    <row r="81" spans="1:18">
      <c r="A81" s="44"/>
      <c r="B81" s="41"/>
      <c r="C81" s="41"/>
      <c r="D81" s="41"/>
      <c r="E81" s="41"/>
      <c r="F81" s="41"/>
      <c r="G81" s="41"/>
      <c r="H81" s="41"/>
      <c r="I81" s="41"/>
      <c r="J81" s="41"/>
      <c r="K81" s="41"/>
      <c r="L81" s="41"/>
      <c r="M81" s="44"/>
      <c r="N81" s="44"/>
      <c r="O81" s="58"/>
      <c r="P81" s="16"/>
      <c r="Q81"/>
      <c r="R81"/>
    </row>
    <row r="82" spans="1:18">
      <c r="A82" s="35" t="s">
        <v>9</v>
      </c>
      <c r="B82" s="49">
        <v>2015</v>
      </c>
      <c r="C82" s="49">
        <v>2016</v>
      </c>
      <c r="D82" s="49">
        <v>2017</v>
      </c>
      <c r="E82" s="49">
        <v>2018</v>
      </c>
      <c r="F82" s="49">
        <v>2019</v>
      </c>
      <c r="G82" s="49">
        <v>2020</v>
      </c>
      <c r="H82" s="49">
        <v>2021</v>
      </c>
      <c r="I82" s="49">
        <v>2022</v>
      </c>
      <c r="J82" s="49">
        <v>2023</v>
      </c>
      <c r="K82" s="49">
        <v>2024</v>
      </c>
      <c r="L82" s="41"/>
      <c r="M82" s="41"/>
      <c r="N82" s="17"/>
      <c r="O82" s="58"/>
      <c r="P82"/>
      <c r="Q82"/>
      <c r="R82"/>
    </row>
    <row r="83" spans="1:18">
      <c r="A83" s="45" t="s">
        <v>10</v>
      </c>
      <c r="B83" s="33">
        <v>958.1948859490011</v>
      </c>
      <c r="C83" s="33">
        <v>1158.9619841909955</v>
      </c>
      <c r="D83" s="33">
        <v>1933.5694748900053</v>
      </c>
      <c r="E83" s="33">
        <v>1900.0113238359943</v>
      </c>
      <c r="F83" s="33">
        <v>1806.5622317349962</v>
      </c>
      <c r="G83" s="33">
        <v>1910.5533467299997</v>
      </c>
      <c r="H83" s="33">
        <v>2736.0150055729782</v>
      </c>
      <c r="I83" s="33">
        <v>3166.7067724630047</v>
      </c>
      <c r="J83" s="33">
        <v>2815.8574477190095</v>
      </c>
      <c r="K83" s="33">
        <v>2851.578191403014</v>
      </c>
      <c r="L83" s="41"/>
      <c r="M83" s="41"/>
      <c r="N83" s="17"/>
      <c r="O83" s="58"/>
      <c r="P83"/>
      <c r="Q83"/>
      <c r="R83"/>
    </row>
    <row r="84" spans="1:18">
      <c r="A84" s="45" t="s">
        <v>11</v>
      </c>
      <c r="B84" s="33">
        <v>1441.9230934359989</v>
      </c>
      <c r="C84" s="33">
        <v>1505.4877946439979</v>
      </c>
      <c r="D84" s="33">
        <v>1664.0743374029985</v>
      </c>
      <c r="E84" s="33">
        <v>2265.4529698000006</v>
      </c>
      <c r="F84" s="33">
        <v>2460.5656550899962</v>
      </c>
      <c r="G84" s="33">
        <v>1491.7848681119992</v>
      </c>
      <c r="H84" s="33">
        <v>2607.5075747990008</v>
      </c>
      <c r="I84" s="33">
        <v>4673.6755239040003</v>
      </c>
      <c r="J84" s="33">
        <v>4368.5507570760037</v>
      </c>
      <c r="K84" s="33">
        <v>4046.851111618992</v>
      </c>
      <c r="L84" s="41"/>
      <c r="M84" s="41"/>
      <c r="N84" s="17"/>
      <c r="O84" s="58"/>
      <c r="P84"/>
      <c r="Q84"/>
      <c r="R84"/>
    </row>
    <row r="85" spans="1:18">
      <c r="A85" s="45" t="s">
        <v>12</v>
      </c>
      <c r="B85" s="33">
        <v>1738.6931872169978</v>
      </c>
      <c r="C85" s="33">
        <v>1746.1412063770101</v>
      </c>
      <c r="D85" s="33">
        <v>2528.4528029369981</v>
      </c>
      <c r="E85" s="33">
        <v>2660.0110237509848</v>
      </c>
      <c r="F85" s="33">
        <v>2674.2651286569912</v>
      </c>
      <c r="G85" s="33">
        <v>2462.8202421919877</v>
      </c>
      <c r="H85" s="33">
        <v>3087.7769203109842</v>
      </c>
      <c r="I85" s="33">
        <v>3805.6209813579899</v>
      </c>
      <c r="J85" s="33">
        <v>4170.3255964450327</v>
      </c>
      <c r="K85" s="33">
        <v>4221.5494091540186</v>
      </c>
      <c r="L85" s="41"/>
      <c r="M85" s="41"/>
      <c r="N85" s="17"/>
      <c r="O85" s="58"/>
      <c r="P85"/>
      <c r="Q85"/>
      <c r="R85"/>
    </row>
    <row r="86" spans="1:18">
      <c r="A86" s="45" t="s">
        <v>13</v>
      </c>
      <c r="B86" s="33">
        <v>2409.236373253967</v>
      </c>
      <c r="C86" s="33">
        <v>2563.3108789800344</v>
      </c>
      <c r="D86" s="33">
        <v>2689.0248693850044</v>
      </c>
      <c r="E86" s="33">
        <v>3229.077103922024</v>
      </c>
      <c r="F86" s="33">
        <v>3520.9616655150367</v>
      </c>
      <c r="G86" s="33">
        <v>3041.6540588460316</v>
      </c>
      <c r="H86" s="33">
        <v>4336.4974354039332</v>
      </c>
      <c r="I86" s="33">
        <v>6136.739583041066</v>
      </c>
      <c r="J86" s="33">
        <v>5028.2880587770323</v>
      </c>
      <c r="K86" s="33">
        <v>5299.6885272209347</v>
      </c>
      <c r="L86" s="41"/>
      <c r="M86" s="41"/>
      <c r="N86" s="17"/>
      <c r="O86" s="58"/>
      <c r="P86"/>
      <c r="Q86"/>
      <c r="R86"/>
    </row>
    <row r="87" spans="1:18">
      <c r="A87" s="45" t="s">
        <v>14</v>
      </c>
      <c r="B87" s="33">
        <v>1896.6131828880093</v>
      </c>
      <c r="C87" s="33">
        <v>2352.5606598790177</v>
      </c>
      <c r="D87" s="33">
        <v>2709.0398293250801</v>
      </c>
      <c r="E87" s="33">
        <v>3237.8525311230414</v>
      </c>
      <c r="F87" s="33">
        <v>3618.7056272889772</v>
      </c>
      <c r="G87" s="33">
        <v>3259.9017896239957</v>
      </c>
      <c r="H87" s="33">
        <v>4028.2268886279303</v>
      </c>
      <c r="I87" s="33">
        <v>5057.7452863110329</v>
      </c>
      <c r="J87" s="33">
        <v>4869.218457924987</v>
      </c>
      <c r="K87" s="33">
        <v>5474.1888130519073</v>
      </c>
      <c r="L87" s="41"/>
      <c r="M87" s="41"/>
      <c r="N87" s="17"/>
      <c r="O87" s="58"/>
      <c r="P87"/>
      <c r="Q87"/>
      <c r="R87"/>
    </row>
    <row r="88" spans="1:18">
      <c r="A88" s="35" t="s">
        <v>17</v>
      </c>
      <c r="B88" s="36">
        <f>SUM(B83:B87)</f>
        <v>8444.6607227439745</v>
      </c>
      <c r="C88" s="36">
        <f t="shared" ref="C88:K88" si="29">SUM(C83:C87)</f>
        <v>9326.4625240710557</v>
      </c>
      <c r="D88" s="36">
        <f t="shared" si="29"/>
        <v>11524.161313940087</v>
      </c>
      <c r="E88" s="36">
        <f t="shared" si="29"/>
        <v>13292.404952432044</v>
      </c>
      <c r="F88" s="36">
        <f t="shared" si="29"/>
        <v>14081.060308285996</v>
      </c>
      <c r="G88" s="36">
        <f t="shared" si="29"/>
        <v>12166.714305504014</v>
      </c>
      <c r="H88" s="36">
        <f t="shared" si="29"/>
        <v>16796.023824714826</v>
      </c>
      <c r="I88" s="36">
        <f t="shared" si="29"/>
        <v>22840.488147077096</v>
      </c>
      <c r="J88" s="36">
        <f t="shared" si="29"/>
        <v>21252.240317942065</v>
      </c>
      <c r="K88" s="36">
        <f t="shared" si="29"/>
        <v>21893.856052448864</v>
      </c>
      <c r="L88" s="41"/>
      <c r="M88" s="41"/>
      <c r="N88" s="17"/>
      <c r="O88" s="58"/>
      <c r="P88"/>
      <c r="Q88"/>
      <c r="R88"/>
    </row>
    <row r="89" spans="1:18">
      <c r="A89" s="44"/>
      <c r="B89" s="41"/>
      <c r="C89" s="41"/>
      <c r="D89" s="41"/>
      <c r="E89" s="41"/>
      <c r="F89" s="41"/>
      <c r="G89" s="41"/>
      <c r="H89" s="41"/>
      <c r="I89" s="41"/>
      <c r="J89" s="41"/>
      <c r="K89" s="41"/>
      <c r="L89" s="41"/>
      <c r="M89" s="44"/>
      <c r="N89" s="44"/>
      <c r="O89" s="58"/>
      <c r="P89" s="16"/>
      <c r="Q89"/>
      <c r="R89"/>
    </row>
    <row r="90" spans="1:18">
      <c r="A90" s="47" t="s">
        <v>56</v>
      </c>
      <c r="B90" s="47"/>
      <c r="C90" s="47"/>
      <c r="D90" s="47"/>
      <c r="E90" s="47"/>
      <c r="F90" s="47"/>
      <c r="G90" s="41"/>
      <c r="H90" s="41"/>
      <c r="I90" s="41"/>
      <c r="J90" s="41"/>
      <c r="K90" s="41"/>
      <c r="L90" s="41"/>
      <c r="M90" s="44"/>
      <c r="N90" s="44"/>
      <c r="O90" s="58"/>
      <c r="P90" s="16"/>
      <c r="Q90"/>
      <c r="R90"/>
    </row>
    <row r="91" spans="1:18">
      <c r="A91" s="43"/>
      <c r="B91" s="43"/>
      <c r="C91" s="43"/>
      <c r="D91" s="43"/>
      <c r="E91" s="43"/>
      <c r="F91" s="43"/>
      <c r="G91" s="41"/>
      <c r="H91" s="41"/>
      <c r="I91" s="41"/>
      <c r="J91" s="41"/>
      <c r="K91" s="41"/>
      <c r="L91" s="41"/>
      <c r="M91" s="44"/>
      <c r="N91" s="44"/>
      <c r="O91" s="58"/>
      <c r="P91" s="16"/>
      <c r="Q91"/>
      <c r="R91"/>
    </row>
    <row r="92" spans="1:18">
      <c r="A92" s="35" t="s">
        <v>9</v>
      </c>
      <c r="B92" s="49">
        <f t="shared" ref="B92:K92" si="30">+B82</f>
        <v>2015</v>
      </c>
      <c r="C92" s="49">
        <f t="shared" si="30"/>
        <v>2016</v>
      </c>
      <c r="D92" s="49">
        <f t="shared" si="30"/>
        <v>2017</v>
      </c>
      <c r="E92" s="49">
        <f t="shared" si="30"/>
        <v>2018</v>
      </c>
      <c r="F92" s="49">
        <f t="shared" si="30"/>
        <v>2019</v>
      </c>
      <c r="G92" s="49">
        <f t="shared" si="30"/>
        <v>2020</v>
      </c>
      <c r="H92" s="49">
        <f t="shared" si="30"/>
        <v>2021</v>
      </c>
      <c r="I92" s="49">
        <f t="shared" si="30"/>
        <v>2022</v>
      </c>
      <c r="J92" s="49">
        <f t="shared" si="30"/>
        <v>2023</v>
      </c>
      <c r="K92" s="49">
        <f t="shared" si="30"/>
        <v>2024</v>
      </c>
      <c r="L92" s="41"/>
      <c r="M92" s="41"/>
      <c r="N92" s="17"/>
      <c r="O92" s="58"/>
      <c r="P92"/>
      <c r="Q92"/>
      <c r="R92"/>
    </row>
    <row r="93" spans="1:18">
      <c r="A93" s="45" t="s">
        <v>10</v>
      </c>
      <c r="B93" s="33">
        <v>631.98525273999667</v>
      </c>
      <c r="C93" s="33">
        <v>697.57812325999078</v>
      </c>
      <c r="D93" s="33">
        <v>1173.8726658899714</v>
      </c>
      <c r="E93" s="33">
        <v>1145.3988491799885</v>
      </c>
      <c r="F93" s="33">
        <v>1043.8188944699891</v>
      </c>
      <c r="G93" s="33">
        <v>1050.2386215699962</v>
      </c>
      <c r="H93" s="33">
        <v>1323.9622306199926</v>
      </c>
      <c r="I93" s="33">
        <v>1306.3344003599934</v>
      </c>
      <c r="J93" s="33">
        <v>1004.1835756299874</v>
      </c>
      <c r="K93" s="33">
        <v>999.03375569998684</v>
      </c>
      <c r="L93" s="41"/>
      <c r="M93" s="41"/>
      <c r="N93" s="17"/>
      <c r="O93" s="58"/>
      <c r="P93"/>
      <c r="Q93"/>
      <c r="R93"/>
    </row>
    <row r="94" spans="1:18">
      <c r="A94" s="45" t="s">
        <v>11</v>
      </c>
      <c r="B94" s="33">
        <v>1298.0419011300016</v>
      </c>
      <c r="C94" s="33">
        <v>1311.8955231400007</v>
      </c>
      <c r="D94" s="33">
        <v>1420.339679819999</v>
      </c>
      <c r="E94" s="33">
        <v>1349.7324900399997</v>
      </c>
      <c r="F94" s="33">
        <v>1549.7763600800001</v>
      </c>
      <c r="G94" s="33">
        <v>1028.6975320599977</v>
      </c>
      <c r="H94" s="33">
        <v>1408.5192816899996</v>
      </c>
      <c r="I94" s="33">
        <v>1497.9091425300019</v>
      </c>
      <c r="J94" s="33">
        <v>1554.5867866600004</v>
      </c>
      <c r="K94" s="33">
        <v>1471.5600119200014</v>
      </c>
      <c r="L94" s="41"/>
      <c r="M94" s="41"/>
      <c r="N94" s="17"/>
      <c r="O94" s="58"/>
      <c r="P94"/>
      <c r="Q94"/>
      <c r="R94"/>
    </row>
    <row r="95" spans="1:18">
      <c r="A95" s="45" t="s">
        <v>12</v>
      </c>
      <c r="B95" s="33">
        <v>97.429238769995322</v>
      </c>
      <c r="C95" s="33">
        <v>125.62702224999548</v>
      </c>
      <c r="D95" s="33">
        <v>158.82553785998695</v>
      </c>
      <c r="E95" s="33">
        <v>166.98742324998378</v>
      </c>
      <c r="F95" s="33">
        <v>151.9595646399905</v>
      </c>
      <c r="G95" s="33">
        <v>130.5515783899983</v>
      </c>
      <c r="H95" s="33">
        <v>139.28479231199731</v>
      </c>
      <c r="I95" s="33">
        <v>170.34727667099193</v>
      </c>
      <c r="J95" s="33">
        <v>160.84663707199542</v>
      </c>
      <c r="K95" s="33">
        <v>193.61749874699217</v>
      </c>
      <c r="L95" s="41"/>
      <c r="M95" s="41"/>
      <c r="N95" s="17"/>
      <c r="O95" s="58"/>
      <c r="P95"/>
      <c r="Q95"/>
      <c r="R95"/>
    </row>
    <row r="96" spans="1:18">
      <c r="A96" s="45" t="s">
        <v>13</v>
      </c>
      <c r="B96" s="33">
        <v>2982.1651600701971</v>
      </c>
      <c r="C96" s="33">
        <v>3175.4448057802301</v>
      </c>
      <c r="D96" s="33">
        <v>3105.6643836202365</v>
      </c>
      <c r="E96" s="33">
        <v>3014.4913749302323</v>
      </c>
      <c r="F96" s="33">
        <v>3636.637819670188</v>
      </c>
      <c r="G96" s="33">
        <v>2230.5509359701241</v>
      </c>
      <c r="H96" s="33">
        <v>3245.0752554341861</v>
      </c>
      <c r="I96" s="33">
        <v>3380.6271748532249</v>
      </c>
      <c r="J96" s="33">
        <v>3710.8136149721818</v>
      </c>
      <c r="K96" s="33">
        <v>3573.822768596182</v>
      </c>
      <c r="L96" s="41"/>
      <c r="M96" s="41"/>
      <c r="N96" s="17"/>
      <c r="O96" s="58"/>
      <c r="P96"/>
      <c r="Q96"/>
      <c r="R96"/>
    </row>
    <row r="97" spans="1:18">
      <c r="A97" s="45" t="s">
        <v>14</v>
      </c>
      <c r="B97" s="33">
        <v>196.99718744998464</v>
      </c>
      <c r="C97" s="33">
        <v>264.90896374997857</v>
      </c>
      <c r="D97" s="33">
        <v>296.88839035996762</v>
      </c>
      <c r="E97" s="33">
        <v>299.35325713996377</v>
      </c>
      <c r="F97" s="33">
        <v>294.6063507599697</v>
      </c>
      <c r="G97" s="33">
        <v>246.59262519999103</v>
      </c>
      <c r="H97" s="33">
        <v>266.9864477599931</v>
      </c>
      <c r="I97" s="33">
        <v>301.10069034298061</v>
      </c>
      <c r="J97" s="33">
        <v>297.55855222798255</v>
      </c>
      <c r="K97" s="33">
        <v>363.04442279896881</v>
      </c>
      <c r="L97" s="41"/>
      <c r="M97" s="41"/>
      <c r="N97" s="17"/>
      <c r="O97" s="58"/>
      <c r="P97"/>
      <c r="Q97"/>
      <c r="R97"/>
    </row>
    <row r="98" spans="1:18">
      <c r="A98" s="35" t="s">
        <v>17</v>
      </c>
      <c r="B98" s="36">
        <f>SUM(B93:B97)</f>
        <v>5206.6187401601746</v>
      </c>
      <c r="C98" s="36">
        <f t="shared" ref="C98:K98" si="31">SUM(C93:C97)</f>
        <v>5575.4544381801952</v>
      </c>
      <c r="D98" s="36">
        <f t="shared" si="31"/>
        <v>6155.5906575501613</v>
      </c>
      <c r="E98" s="36">
        <f t="shared" si="31"/>
        <v>5975.9633945401683</v>
      </c>
      <c r="F98" s="36">
        <f t="shared" si="31"/>
        <v>6676.7989896201379</v>
      </c>
      <c r="G98" s="36">
        <f t="shared" si="31"/>
        <v>4686.6312931901075</v>
      </c>
      <c r="H98" s="36">
        <f t="shared" si="31"/>
        <v>6383.8280078161688</v>
      </c>
      <c r="I98" s="36">
        <f t="shared" si="31"/>
        <v>6656.3186847571924</v>
      </c>
      <c r="J98" s="36">
        <f t="shared" si="31"/>
        <v>6727.9891665621481</v>
      </c>
      <c r="K98" s="36">
        <f t="shared" si="31"/>
        <v>6601.0784577621316</v>
      </c>
      <c r="L98" s="41"/>
      <c r="M98" s="41"/>
      <c r="N98" s="17"/>
      <c r="O98" s="58"/>
      <c r="P98"/>
      <c r="Q98"/>
      <c r="R98"/>
    </row>
    <row r="99" spans="1:18">
      <c r="A99" s="44"/>
      <c r="B99" s="41"/>
      <c r="C99" s="41"/>
      <c r="D99" s="41"/>
      <c r="E99" s="41"/>
      <c r="F99" s="41"/>
      <c r="G99" s="41"/>
      <c r="H99" s="41"/>
      <c r="I99" s="41"/>
      <c r="J99" s="41"/>
      <c r="K99" s="41"/>
      <c r="L99" s="41"/>
      <c r="M99" s="44"/>
      <c r="N99" s="44"/>
      <c r="O99" s="58"/>
      <c r="P99" s="16"/>
      <c r="Q99"/>
      <c r="R99"/>
    </row>
    <row r="100" spans="1:18">
      <c r="A100" s="47" t="s">
        <v>57</v>
      </c>
      <c r="B100" s="47"/>
      <c r="C100" s="47"/>
      <c r="D100" s="47"/>
      <c r="E100" s="47"/>
      <c r="F100" s="47"/>
      <c r="G100" s="41"/>
      <c r="H100" s="41"/>
      <c r="I100" s="41"/>
      <c r="J100" s="41"/>
      <c r="K100" s="41"/>
      <c r="L100" s="41"/>
      <c r="M100" s="44"/>
      <c r="N100" s="44"/>
      <c r="O100" s="58"/>
      <c r="P100" s="16"/>
      <c r="Q100"/>
      <c r="R100"/>
    </row>
    <row r="101" spans="1:18">
      <c r="A101" s="43"/>
      <c r="B101" s="43"/>
      <c r="C101" s="43"/>
      <c r="D101" s="43"/>
      <c r="E101" s="43"/>
      <c r="F101" s="43"/>
      <c r="G101" s="41"/>
      <c r="H101" s="41"/>
      <c r="I101" s="41"/>
      <c r="J101" s="41"/>
      <c r="K101" s="41"/>
      <c r="L101" s="41"/>
      <c r="M101" s="44"/>
      <c r="N101" s="44"/>
      <c r="O101" s="58"/>
      <c r="P101" s="16"/>
      <c r="Q101"/>
      <c r="R101"/>
    </row>
    <row r="102" spans="1:18">
      <c r="A102" s="35" t="s">
        <v>1</v>
      </c>
      <c r="B102" s="49">
        <f t="shared" ref="B102:K102" si="32">+B82</f>
        <v>2015</v>
      </c>
      <c r="C102" s="49">
        <f t="shared" si="32"/>
        <v>2016</v>
      </c>
      <c r="D102" s="49">
        <f t="shared" si="32"/>
        <v>2017</v>
      </c>
      <c r="E102" s="49">
        <f t="shared" si="32"/>
        <v>2018</v>
      </c>
      <c r="F102" s="49">
        <f t="shared" si="32"/>
        <v>2019</v>
      </c>
      <c r="G102" s="49">
        <f t="shared" si="32"/>
        <v>2020</v>
      </c>
      <c r="H102" s="49">
        <f t="shared" si="32"/>
        <v>2021</v>
      </c>
      <c r="I102" s="49">
        <f t="shared" si="32"/>
        <v>2022</v>
      </c>
      <c r="J102" s="49">
        <f t="shared" si="32"/>
        <v>2023</v>
      </c>
      <c r="K102" s="49">
        <f t="shared" si="32"/>
        <v>2024</v>
      </c>
      <c r="L102" s="41"/>
      <c r="M102" s="41"/>
      <c r="N102" s="17"/>
      <c r="O102" s="58"/>
      <c r="P102"/>
      <c r="Q102"/>
      <c r="R102"/>
    </row>
    <row r="103" spans="1:18">
      <c r="A103" s="32" t="s">
        <v>47</v>
      </c>
      <c r="B103" s="33">
        <v>438.20955358700166</v>
      </c>
      <c r="C103" s="33">
        <v>389.282937918004</v>
      </c>
      <c r="D103" s="33">
        <v>392.38977000099766</v>
      </c>
      <c r="E103" s="33">
        <v>413.74685772599736</v>
      </c>
      <c r="F103" s="33">
        <v>362.69948548899856</v>
      </c>
      <c r="G103" s="33">
        <v>340.34883548199974</v>
      </c>
      <c r="H103" s="33">
        <v>478.52275019300066</v>
      </c>
      <c r="I103" s="33">
        <v>736.72771469399243</v>
      </c>
      <c r="J103" s="33">
        <v>816.88957886499998</v>
      </c>
      <c r="K103" s="33">
        <v>487.01115152499938</v>
      </c>
      <c r="L103" s="41"/>
      <c r="M103" s="41"/>
      <c r="N103" s="17"/>
      <c r="O103" s="58"/>
      <c r="P103"/>
      <c r="Q103"/>
      <c r="R103"/>
    </row>
    <row r="104" spans="1:18">
      <c r="A104" s="32" t="s">
        <v>2</v>
      </c>
      <c r="B104" s="33">
        <v>626.84085614099831</v>
      </c>
      <c r="C104" s="33">
        <v>569.27332153199779</v>
      </c>
      <c r="D104" s="33">
        <v>874.95004172500194</v>
      </c>
      <c r="E104" s="33">
        <v>918.01858291500173</v>
      </c>
      <c r="F104" s="33">
        <v>1054.8801306609967</v>
      </c>
      <c r="G104" s="33">
        <v>929.00262550799812</v>
      </c>
      <c r="H104" s="33">
        <v>1064.1308883020019</v>
      </c>
      <c r="I104" s="33">
        <v>1792.3376598730054</v>
      </c>
      <c r="J104" s="33">
        <v>1299.6171055040013</v>
      </c>
      <c r="K104" s="33">
        <v>1316.0084784609969</v>
      </c>
      <c r="L104" s="41"/>
      <c r="M104" s="41"/>
      <c r="N104" s="17"/>
      <c r="O104" s="58"/>
      <c r="P104"/>
      <c r="Q104"/>
      <c r="R104"/>
    </row>
    <row r="105" spans="1:18">
      <c r="A105" s="32" t="s">
        <v>3</v>
      </c>
      <c r="B105" s="33">
        <v>1637.9144042409966</v>
      </c>
      <c r="C105" s="33">
        <v>2098.6226739250228</v>
      </c>
      <c r="D105" s="33">
        <v>2479.0231717520282</v>
      </c>
      <c r="E105" s="33">
        <v>2929.0831711120463</v>
      </c>
      <c r="F105" s="33">
        <v>3353.9177066710486</v>
      </c>
      <c r="G105" s="33">
        <v>3222.4550031329641</v>
      </c>
      <c r="H105" s="33">
        <v>3973.2818190759976</v>
      </c>
      <c r="I105" s="33">
        <v>5047.6874310510339</v>
      </c>
      <c r="J105" s="33">
        <v>4393.3186026480544</v>
      </c>
      <c r="K105" s="33">
        <v>5546.0898452049296</v>
      </c>
      <c r="L105" s="41"/>
      <c r="M105" s="41"/>
      <c r="N105" s="17"/>
      <c r="O105" s="58"/>
      <c r="P105"/>
      <c r="Q105"/>
      <c r="R105"/>
    </row>
    <row r="106" spans="1:18">
      <c r="A106" s="32" t="s">
        <v>4</v>
      </c>
      <c r="B106" s="33">
        <v>844.30662756400079</v>
      </c>
      <c r="C106" s="33">
        <v>935.4947393199991</v>
      </c>
      <c r="D106" s="33">
        <v>1309.4611665500045</v>
      </c>
      <c r="E106" s="33">
        <v>1476.0696053839952</v>
      </c>
      <c r="F106" s="33">
        <v>1544.9654079419911</v>
      </c>
      <c r="G106" s="33">
        <v>1286.2389854730011</v>
      </c>
      <c r="H106" s="33">
        <v>1976.8905885850063</v>
      </c>
      <c r="I106" s="33">
        <v>2952.5961202719704</v>
      </c>
      <c r="J106" s="33">
        <v>2487.8411469810057</v>
      </c>
      <c r="K106" s="33">
        <v>2208.3525454850087</v>
      </c>
      <c r="L106" s="41"/>
      <c r="M106" s="41"/>
      <c r="N106" s="17"/>
      <c r="O106" s="58"/>
      <c r="P106"/>
      <c r="Q106"/>
      <c r="R106"/>
    </row>
    <row r="107" spans="1:18">
      <c r="A107" s="32" t="s">
        <v>5</v>
      </c>
      <c r="B107" s="33">
        <v>226.60014435400029</v>
      </c>
      <c r="C107" s="33">
        <v>283.21216910800052</v>
      </c>
      <c r="D107" s="33">
        <v>509.94633814699637</v>
      </c>
      <c r="E107" s="33">
        <v>339.13675029300072</v>
      </c>
      <c r="F107" s="33">
        <v>374.39971573599803</v>
      </c>
      <c r="G107" s="33">
        <v>325.84477724700002</v>
      </c>
      <c r="H107" s="33">
        <v>599.46025643799931</v>
      </c>
      <c r="I107" s="33">
        <v>478.24706128100155</v>
      </c>
      <c r="J107" s="33">
        <v>475.74896915300053</v>
      </c>
      <c r="K107" s="33">
        <v>526.00454984199439</v>
      </c>
      <c r="L107" s="41"/>
      <c r="M107" s="41"/>
      <c r="N107" s="17"/>
      <c r="O107" s="58"/>
      <c r="P107"/>
      <c r="Q107"/>
      <c r="R107"/>
    </row>
    <row r="108" spans="1:18">
      <c r="A108" s="32" t="s">
        <v>6</v>
      </c>
      <c r="B108" s="33">
        <v>1738.6073094579949</v>
      </c>
      <c r="C108" s="33">
        <v>1960.2860255439984</v>
      </c>
      <c r="D108" s="33">
        <v>2092.0030028059982</v>
      </c>
      <c r="E108" s="33">
        <v>2868.9744874809903</v>
      </c>
      <c r="F108" s="33">
        <v>2762.1710551519936</v>
      </c>
      <c r="G108" s="33">
        <v>2088.2224524159974</v>
      </c>
      <c r="H108" s="33">
        <v>3539.4929259740088</v>
      </c>
      <c r="I108" s="33">
        <v>5426.9500358280111</v>
      </c>
      <c r="J108" s="33">
        <v>5264.639395162967</v>
      </c>
      <c r="K108" s="33">
        <v>5150.5645428410271</v>
      </c>
      <c r="L108" s="41"/>
      <c r="M108" s="41"/>
      <c r="N108" s="17"/>
      <c r="O108" s="58"/>
      <c r="P108"/>
      <c r="Q108"/>
      <c r="R108"/>
    </row>
    <row r="109" spans="1:18">
      <c r="A109" s="32" t="s">
        <v>7</v>
      </c>
      <c r="B109" s="33">
        <v>760.87632450099875</v>
      </c>
      <c r="C109" s="33">
        <v>862.08564897499787</v>
      </c>
      <c r="D109" s="33">
        <v>1017.4592413770001</v>
      </c>
      <c r="E109" s="33">
        <v>1209.5574543069993</v>
      </c>
      <c r="F109" s="33">
        <v>1179.2574625110092</v>
      </c>
      <c r="G109" s="33">
        <v>969.22371160600096</v>
      </c>
      <c r="H109" s="33">
        <v>1337.6859077779957</v>
      </c>
      <c r="I109" s="33">
        <v>1846.1426773770072</v>
      </c>
      <c r="J109" s="33">
        <v>1638.0268346170014</v>
      </c>
      <c r="K109" s="33">
        <v>1848.9708367190019</v>
      </c>
      <c r="L109" s="41"/>
      <c r="M109" s="41"/>
      <c r="N109" s="17"/>
      <c r="O109" s="58"/>
      <c r="P109"/>
      <c r="Q109"/>
      <c r="R109"/>
    </row>
    <row r="110" spans="1:18">
      <c r="A110" s="32" t="s">
        <v>8</v>
      </c>
      <c r="B110" s="33">
        <v>1842.4377405599946</v>
      </c>
      <c r="C110" s="33">
        <v>1890.5064908420184</v>
      </c>
      <c r="D110" s="33">
        <v>2397.1832771549816</v>
      </c>
      <c r="E110" s="33">
        <v>2678.2823620720169</v>
      </c>
      <c r="F110" s="33">
        <v>2883.8352227839428</v>
      </c>
      <c r="G110" s="33">
        <v>2416.2838607799454</v>
      </c>
      <c r="H110" s="33">
        <v>2734.9762356389274</v>
      </c>
      <c r="I110" s="33">
        <v>3491.5122980370711</v>
      </c>
      <c r="J110" s="33">
        <v>3980.6594890090114</v>
      </c>
      <c r="K110" s="33">
        <v>3850.53692791598</v>
      </c>
      <c r="L110" s="41"/>
      <c r="M110" s="41"/>
      <c r="N110" s="17"/>
      <c r="O110" s="58"/>
      <c r="P110"/>
      <c r="Q110"/>
      <c r="R110"/>
    </row>
    <row r="111" spans="1:18">
      <c r="A111" s="32" t="s">
        <v>0</v>
      </c>
      <c r="B111" s="33">
        <v>328.86776233800003</v>
      </c>
      <c r="C111" s="33">
        <v>337.69851690700165</v>
      </c>
      <c r="D111" s="33">
        <v>451.74530442700018</v>
      </c>
      <c r="E111" s="33">
        <v>459.53568114200175</v>
      </c>
      <c r="F111" s="33">
        <v>564.93412134000107</v>
      </c>
      <c r="G111" s="33">
        <v>589.09405385899981</v>
      </c>
      <c r="H111" s="33">
        <v>1091.5824527299974</v>
      </c>
      <c r="I111" s="33">
        <v>1068.287148663999</v>
      </c>
      <c r="J111" s="33">
        <v>895.4991960020044</v>
      </c>
      <c r="K111" s="33">
        <v>960.31717445499964</v>
      </c>
      <c r="L111" s="41"/>
      <c r="M111" s="41"/>
      <c r="N111" s="17"/>
      <c r="O111" s="58"/>
      <c r="P111"/>
      <c r="Q111"/>
      <c r="R111"/>
    </row>
    <row r="112" spans="1:18">
      <c r="A112" s="35" t="s">
        <v>17</v>
      </c>
      <c r="B112" s="36">
        <f>SUM(B103:B111)</f>
        <v>8444.6607227439854</v>
      </c>
      <c r="C112" s="36">
        <f t="shared" ref="C112:K112" si="33">SUM(C103:C111)</f>
        <v>9326.4625240710393</v>
      </c>
      <c r="D112" s="36">
        <f t="shared" si="33"/>
        <v>11524.161313940009</v>
      </c>
      <c r="E112" s="36">
        <f t="shared" si="33"/>
        <v>13292.404952432053</v>
      </c>
      <c r="F112" s="36">
        <f t="shared" si="33"/>
        <v>14081.060308285978</v>
      </c>
      <c r="G112" s="36">
        <f t="shared" si="33"/>
        <v>12166.714305503907</v>
      </c>
      <c r="H112" s="36">
        <f t="shared" si="33"/>
        <v>16796.023824714935</v>
      </c>
      <c r="I112" s="36">
        <f t="shared" si="33"/>
        <v>22840.488147077092</v>
      </c>
      <c r="J112" s="36">
        <f t="shared" si="33"/>
        <v>21252.240317942047</v>
      </c>
      <c r="K112" s="36">
        <f t="shared" si="33"/>
        <v>21893.856052448937</v>
      </c>
      <c r="L112" s="41"/>
      <c r="M112" s="41"/>
      <c r="N112" s="17"/>
      <c r="O112" s="58"/>
      <c r="P112"/>
      <c r="Q112"/>
      <c r="R112"/>
    </row>
    <row r="113" spans="1:18">
      <c r="A113" s="44"/>
      <c r="B113" s="41"/>
      <c r="C113" s="41"/>
      <c r="D113" s="41"/>
      <c r="E113" s="41"/>
      <c r="F113" s="41"/>
      <c r="G113" s="41"/>
      <c r="H113" s="41"/>
      <c r="I113" s="41"/>
      <c r="J113" s="41"/>
      <c r="K113" s="41"/>
      <c r="L113" s="41"/>
      <c r="M113" s="44"/>
      <c r="N113" s="44"/>
      <c r="O113" s="58"/>
      <c r="P113" s="16"/>
      <c r="Q113"/>
      <c r="R113"/>
    </row>
    <row r="114" spans="1:18">
      <c r="A114" s="47" t="s">
        <v>58</v>
      </c>
      <c r="B114" s="47"/>
      <c r="C114" s="47"/>
      <c r="D114" s="47"/>
      <c r="E114" s="47"/>
      <c r="F114" s="47"/>
      <c r="G114" s="41"/>
      <c r="H114" s="41"/>
      <c r="I114" s="41"/>
      <c r="J114" s="41"/>
      <c r="K114" s="41"/>
      <c r="L114" s="41"/>
      <c r="M114" s="44"/>
      <c r="N114" s="44"/>
      <c r="O114" s="58"/>
      <c r="P114" s="16"/>
      <c r="Q114"/>
      <c r="R114"/>
    </row>
    <row r="115" spans="1:18">
      <c r="A115" s="43"/>
      <c r="B115" s="43"/>
      <c r="C115" s="43"/>
      <c r="D115" s="43"/>
      <c r="E115" s="43"/>
      <c r="F115" s="43"/>
      <c r="G115" s="41"/>
      <c r="H115" s="41"/>
      <c r="I115" s="41"/>
      <c r="J115" s="41"/>
      <c r="K115" s="41"/>
      <c r="L115" s="41"/>
      <c r="M115" s="44"/>
      <c r="N115" s="44"/>
      <c r="O115" s="58"/>
      <c r="P115" s="16"/>
      <c r="Q115"/>
      <c r="R115"/>
    </row>
    <row r="116" spans="1:18">
      <c r="A116" s="35" t="s">
        <v>1</v>
      </c>
      <c r="B116" s="49">
        <f t="shared" ref="B116:K116" si="34">+B82</f>
        <v>2015</v>
      </c>
      <c r="C116" s="49">
        <f t="shared" si="34"/>
        <v>2016</v>
      </c>
      <c r="D116" s="49">
        <f t="shared" si="34"/>
        <v>2017</v>
      </c>
      <c r="E116" s="49">
        <f t="shared" si="34"/>
        <v>2018</v>
      </c>
      <c r="F116" s="49">
        <f t="shared" si="34"/>
        <v>2019</v>
      </c>
      <c r="G116" s="49">
        <f t="shared" si="34"/>
        <v>2020</v>
      </c>
      <c r="H116" s="49">
        <f t="shared" si="34"/>
        <v>2021</v>
      </c>
      <c r="I116" s="49">
        <f t="shared" si="34"/>
        <v>2022</v>
      </c>
      <c r="J116" s="49">
        <f t="shared" si="34"/>
        <v>2023</v>
      </c>
      <c r="K116" s="49">
        <f t="shared" si="34"/>
        <v>2024</v>
      </c>
      <c r="L116" s="41"/>
      <c r="M116" s="41"/>
      <c r="N116" s="17"/>
      <c r="O116" s="58"/>
      <c r="P116"/>
      <c r="Q116"/>
      <c r="R116"/>
    </row>
    <row r="117" spans="1:18">
      <c r="A117" s="32" t="s">
        <v>47</v>
      </c>
      <c r="B117" s="33">
        <v>27.346414710000442</v>
      </c>
      <c r="C117" s="33">
        <v>43.692906890000302</v>
      </c>
      <c r="D117" s="33">
        <v>32.662692890000272</v>
      </c>
      <c r="E117" s="33">
        <v>27.834044760000182</v>
      </c>
      <c r="F117" s="33">
        <v>31.083996700000117</v>
      </c>
      <c r="G117" s="33">
        <v>37.0614694699998</v>
      </c>
      <c r="H117" s="33">
        <v>75.999642497999503</v>
      </c>
      <c r="I117" s="33">
        <v>64.681017627999978</v>
      </c>
      <c r="J117" s="33">
        <v>46.438180059999297</v>
      </c>
      <c r="K117" s="33">
        <v>24.969890207000262</v>
      </c>
      <c r="L117" s="41"/>
      <c r="M117" s="41"/>
      <c r="N117" s="17"/>
      <c r="O117" s="58"/>
      <c r="P117"/>
      <c r="Q117"/>
      <c r="R117"/>
    </row>
    <row r="118" spans="1:18">
      <c r="A118" s="32" t="s">
        <v>2</v>
      </c>
      <c r="B118" s="33">
        <v>308.08977589999557</v>
      </c>
      <c r="C118" s="33">
        <v>257.65917583999664</v>
      </c>
      <c r="D118" s="33">
        <v>471.11421583999635</v>
      </c>
      <c r="E118" s="33">
        <v>555.3704502699934</v>
      </c>
      <c r="F118" s="33">
        <v>587.23044812999137</v>
      </c>
      <c r="G118" s="33">
        <v>467.29371479999679</v>
      </c>
      <c r="H118" s="33">
        <v>430.7676067169964</v>
      </c>
      <c r="I118" s="33">
        <v>460.53754262799589</v>
      </c>
      <c r="J118" s="33">
        <v>449.89899512399387</v>
      </c>
      <c r="K118" s="33">
        <v>579.41591159999723</v>
      </c>
      <c r="L118" s="41"/>
      <c r="M118" s="41"/>
      <c r="N118" s="17"/>
      <c r="O118" s="58"/>
      <c r="P118"/>
      <c r="Q118"/>
      <c r="R118"/>
    </row>
    <row r="119" spans="1:18">
      <c r="A119" s="32" t="s">
        <v>3</v>
      </c>
      <c r="B119" s="33">
        <v>434.48190020996998</v>
      </c>
      <c r="C119" s="33">
        <v>607.50948456995491</v>
      </c>
      <c r="D119" s="33">
        <v>653.49541098994064</v>
      </c>
      <c r="E119" s="33">
        <v>641.76918892993785</v>
      </c>
      <c r="F119" s="33">
        <v>725.92001131991219</v>
      </c>
      <c r="G119" s="33">
        <v>660.54392992994906</v>
      </c>
      <c r="H119" s="33">
        <v>479.10082034496793</v>
      </c>
      <c r="I119" s="33">
        <v>446.86394510298413</v>
      </c>
      <c r="J119" s="33">
        <v>430.88939354697499</v>
      </c>
      <c r="K119" s="33">
        <v>571.7741615939666</v>
      </c>
      <c r="L119" s="41"/>
      <c r="M119" s="41"/>
      <c r="N119" s="17"/>
      <c r="O119" s="58"/>
      <c r="P119"/>
      <c r="Q119"/>
      <c r="R119"/>
    </row>
    <row r="120" spans="1:18">
      <c r="A120" s="32" t="s">
        <v>4</v>
      </c>
      <c r="B120" s="33">
        <v>722.87144239999043</v>
      </c>
      <c r="C120" s="33">
        <v>832.01373148998778</v>
      </c>
      <c r="D120" s="33">
        <v>997.84720786997889</v>
      </c>
      <c r="E120" s="33">
        <v>1088.0790581799927</v>
      </c>
      <c r="F120" s="33">
        <v>1113.6673919500024</v>
      </c>
      <c r="G120" s="33">
        <v>980.7879779499832</v>
      </c>
      <c r="H120" s="33">
        <v>1325.460599670999</v>
      </c>
      <c r="I120" s="33">
        <v>1460.7287792510058</v>
      </c>
      <c r="J120" s="33">
        <v>1201.9807313360013</v>
      </c>
      <c r="K120" s="33">
        <v>1144.8617273079919</v>
      </c>
      <c r="L120" s="41"/>
      <c r="M120" s="41"/>
      <c r="N120" s="17"/>
      <c r="O120" s="58"/>
      <c r="P120"/>
      <c r="Q120"/>
      <c r="R120"/>
    </row>
    <row r="121" spans="1:18">
      <c r="A121" s="32" t="s">
        <v>5</v>
      </c>
      <c r="B121" s="33">
        <v>20.994476980000218</v>
      </c>
      <c r="C121" s="33">
        <v>24.32071186000039</v>
      </c>
      <c r="D121" s="33">
        <v>29.962236550000579</v>
      </c>
      <c r="E121" s="33">
        <v>25.266757700000504</v>
      </c>
      <c r="F121" s="33">
        <v>40.674734310000147</v>
      </c>
      <c r="G121" s="33">
        <v>34.368343570000221</v>
      </c>
      <c r="H121" s="33">
        <v>17.06150867199981</v>
      </c>
      <c r="I121" s="33">
        <v>24.600690718999953</v>
      </c>
      <c r="J121" s="33">
        <v>24.61194154399988</v>
      </c>
      <c r="K121" s="33">
        <v>42.913463505000458</v>
      </c>
      <c r="L121" s="41"/>
      <c r="M121" s="41"/>
      <c r="N121" s="17"/>
      <c r="O121" s="58"/>
      <c r="P121"/>
      <c r="Q121"/>
      <c r="R121"/>
    </row>
    <row r="122" spans="1:18">
      <c r="A122" s="32" t="s">
        <v>6</v>
      </c>
      <c r="B122" s="33">
        <v>2706.4429051700022</v>
      </c>
      <c r="C122" s="33">
        <v>2960.3771506099938</v>
      </c>
      <c r="D122" s="33">
        <v>2849.127203779999</v>
      </c>
      <c r="E122" s="33">
        <v>2667.8569367999971</v>
      </c>
      <c r="F122" s="33">
        <v>3054.1572387200085</v>
      </c>
      <c r="G122" s="33">
        <v>1798.8753223700073</v>
      </c>
      <c r="H122" s="33">
        <v>2933.1255279900151</v>
      </c>
      <c r="I122" s="33">
        <v>3088.0850910190247</v>
      </c>
      <c r="J122" s="33">
        <v>3462.3911782960304</v>
      </c>
      <c r="K122" s="33">
        <v>3032.0208847320055</v>
      </c>
      <c r="L122" s="41"/>
      <c r="M122" s="41"/>
      <c r="N122" s="17"/>
      <c r="O122" s="58"/>
      <c r="P122"/>
      <c r="Q122"/>
      <c r="R122"/>
    </row>
    <row r="123" spans="1:18">
      <c r="A123" s="32" t="s">
        <v>7</v>
      </c>
      <c r="B123" s="33">
        <v>631.39906047997624</v>
      </c>
      <c r="C123" s="33">
        <v>536.41774887997394</v>
      </c>
      <c r="D123" s="33">
        <v>709.5319379399748</v>
      </c>
      <c r="E123" s="33">
        <v>636.26772816996811</v>
      </c>
      <c r="F123" s="33">
        <v>678.84240909998016</v>
      </c>
      <c r="G123" s="33">
        <v>300.49044926999511</v>
      </c>
      <c r="H123" s="33">
        <v>555.13129334398366</v>
      </c>
      <c r="I123" s="33">
        <v>605.8200822359845</v>
      </c>
      <c r="J123" s="33">
        <v>613.62966657898619</v>
      </c>
      <c r="K123" s="33">
        <v>649.76004035398637</v>
      </c>
      <c r="L123" s="41"/>
      <c r="M123" s="41"/>
      <c r="N123" s="17"/>
      <c r="O123" s="58"/>
      <c r="P123"/>
      <c r="Q123"/>
      <c r="R123"/>
    </row>
    <row r="124" spans="1:18">
      <c r="A124" s="32" t="s">
        <v>8</v>
      </c>
      <c r="B124" s="33">
        <v>169.32288433998383</v>
      </c>
      <c r="C124" s="33">
        <v>179.30267773998324</v>
      </c>
      <c r="D124" s="33">
        <v>227.41099350998022</v>
      </c>
      <c r="E124" s="33">
        <v>201.6082756499809</v>
      </c>
      <c r="F124" s="33">
        <v>195.23150814998235</v>
      </c>
      <c r="G124" s="33">
        <v>183.76019447998638</v>
      </c>
      <c r="H124" s="33">
        <v>156.57601440999375</v>
      </c>
      <c r="I124" s="33">
        <v>252.97405772098668</v>
      </c>
      <c r="J124" s="33">
        <v>338.99490162095003</v>
      </c>
      <c r="K124" s="33">
        <v>359.25797752896062</v>
      </c>
      <c r="L124" s="41"/>
      <c r="M124" s="41"/>
      <c r="N124" s="17"/>
      <c r="O124" s="58"/>
      <c r="P124"/>
      <c r="Q124"/>
      <c r="R124"/>
    </row>
    <row r="125" spans="1:18">
      <c r="A125" s="32" t="s">
        <v>0</v>
      </c>
      <c r="B125" s="33">
        <v>185.6698799699987</v>
      </c>
      <c r="C125" s="33">
        <v>134.16085030000019</v>
      </c>
      <c r="D125" s="33">
        <v>184.43875817999933</v>
      </c>
      <c r="E125" s="33">
        <v>131.91095408000021</v>
      </c>
      <c r="F125" s="33">
        <v>249.99125123999903</v>
      </c>
      <c r="G125" s="33">
        <v>223.44989135000009</v>
      </c>
      <c r="H125" s="33">
        <v>410.60499416899466</v>
      </c>
      <c r="I125" s="33">
        <v>252.02747845200008</v>
      </c>
      <c r="J125" s="33">
        <v>159.15417845500068</v>
      </c>
      <c r="K125" s="33">
        <v>196.1044009330021</v>
      </c>
      <c r="L125" s="41"/>
      <c r="M125" s="41"/>
      <c r="N125" s="17"/>
      <c r="O125" s="58"/>
      <c r="P125"/>
      <c r="Q125"/>
      <c r="R125"/>
    </row>
    <row r="126" spans="1:18">
      <c r="A126" s="35" t="s">
        <v>17</v>
      </c>
      <c r="B126" s="36">
        <f>SUM(B117:B125)</f>
        <v>5206.6187401599182</v>
      </c>
      <c r="C126" s="36">
        <f t="shared" ref="C126:K126" si="35">SUM(C117:C125)</f>
        <v>5575.4544381798914</v>
      </c>
      <c r="D126" s="36">
        <f t="shared" si="35"/>
        <v>6155.5906575498711</v>
      </c>
      <c r="E126" s="36">
        <f t="shared" si="35"/>
        <v>5975.9633945398709</v>
      </c>
      <c r="F126" s="36">
        <f t="shared" si="35"/>
        <v>6676.798989619876</v>
      </c>
      <c r="G126" s="36">
        <f t="shared" si="35"/>
        <v>4686.6312931899183</v>
      </c>
      <c r="H126" s="36">
        <f t="shared" si="35"/>
        <v>6383.8280078159505</v>
      </c>
      <c r="I126" s="36">
        <f t="shared" si="35"/>
        <v>6656.3186847569823</v>
      </c>
      <c r="J126" s="36">
        <f t="shared" si="35"/>
        <v>6727.9891665619371</v>
      </c>
      <c r="K126" s="36">
        <f t="shared" si="35"/>
        <v>6601.0784577619106</v>
      </c>
      <c r="L126" s="41"/>
      <c r="M126" s="41"/>
      <c r="N126" s="17"/>
      <c r="O126" s="58"/>
      <c r="P126"/>
      <c r="Q126"/>
      <c r="R126"/>
    </row>
    <row r="131" spans="1:6" ht="15.6">
      <c r="A131" s="12" t="s">
        <v>89</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1"/>
      <c r="B136" s="74" t="s">
        <v>42</v>
      </c>
      <c r="C136" s="75"/>
      <c r="D136" s="74" t="s">
        <v>87</v>
      </c>
      <c r="E136" s="76"/>
    </row>
    <row r="137" spans="1:6">
      <c r="A137" s="22" t="s">
        <v>43</v>
      </c>
      <c r="B137" s="23" t="s">
        <v>46</v>
      </c>
      <c r="C137" s="24" t="s">
        <v>44</v>
      </c>
      <c r="D137" s="23" t="s">
        <v>46</v>
      </c>
      <c r="E137" s="25" t="s">
        <v>44</v>
      </c>
    </row>
    <row r="138" spans="1:6">
      <c r="A138" t="s">
        <v>62</v>
      </c>
      <c r="B138" s="26">
        <v>1.0904924470000006</v>
      </c>
      <c r="C138" s="27">
        <f>B138/B$168</f>
        <v>5.4918197394392375E-3</v>
      </c>
      <c r="D138" s="48">
        <v>3.059987254000001</v>
      </c>
      <c r="E138" s="14">
        <f>D138/D$168</f>
        <v>4.5493961352412174E-3</v>
      </c>
      <c r="F138" s="15"/>
    </row>
    <row r="139" spans="1:6">
      <c r="A139" t="s">
        <v>63</v>
      </c>
      <c r="B139" s="26">
        <v>0.123428448</v>
      </c>
      <c r="C139" s="27">
        <f>B139/B$168</f>
        <v>6.215969574108834E-4</v>
      </c>
      <c r="D139" s="48">
        <v>0.28051920200000002</v>
      </c>
      <c r="E139" s="14">
        <f t="shared" ref="E139:E167" si="36">D139/D$168</f>
        <v>4.1705826446548661E-4</v>
      </c>
      <c r="F139" s="15"/>
    </row>
    <row r="140" spans="1:6">
      <c r="A140" t="s">
        <v>64</v>
      </c>
      <c r="B140" s="26">
        <v>0.80741086300000009</v>
      </c>
      <c r="C140" s="27">
        <f>B140/B$168</f>
        <v>4.0661949814138126E-3</v>
      </c>
      <c r="D140" s="48">
        <v>1.8350247099999997</v>
      </c>
      <c r="E140" s="14">
        <f t="shared" si="36"/>
        <v>2.7281990514285101E-3</v>
      </c>
      <c r="F140" s="15"/>
    </row>
    <row r="141" spans="1:6">
      <c r="A141" t="s">
        <v>65</v>
      </c>
      <c r="B141" s="26">
        <v>7.4033261430000001</v>
      </c>
      <c r="C141" s="27">
        <f>B141/B$168</f>
        <v>3.7283827835291675E-2</v>
      </c>
      <c r="D141" s="48">
        <v>28.304235033999991</v>
      </c>
      <c r="E141" s="14">
        <f t="shared" si="36"/>
        <v>4.2080952234789464E-2</v>
      </c>
      <c r="F141" s="15"/>
    </row>
    <row r="142" spans="1:6">
      <c r="A142" t="s">
        <v>84</v>
      </c>
      <c r="B142" s="26">
        <v>1.56048E-2</v>
      </c>
      <c r="C142" s="27">
        <f>B142/B$168</f>
        <v>7.8587200586086557E-5</v>
      </c>
      <c r="D142" s="48">
        <v>3.5851415999999997E-2</v>
      </c>
      <c r="E142" s="14">
        <f t="shared" si="36"/>
        <v>5.3301625090143292E-5</v>
      </c>
      <c r="F142" s="15"/>
    </row>
    <row r="143" spans="1:6">
      <c r="A143" t="s">
        <v>66</v>
      </c>
      <c r="B143" s="26">
        <v>2.6693007179999997</v>
      </c>
      <c r="C143" s="27">
        <f>B143/B$168</f>
        <v>1.3442842647778301E-2</v>
      </c>
      <c r="D143" s="48">
        <v>6.0665925530000004</v>
      </c>
      <c r="E143" s="14">
        <f t="shared" si="36"/>
        <v>9.0194273452033607E-3</v>
      </c>
      <c r="F143" s="15"/>
    </row>
    <row r="144" spans="1:6">
      <c r="A144" t="s">
        <v>67</v>
      </c>
      <c r="B144" s="26">
        <v>0.2218068</v>
      </c>
      <c r="C144" s="27">
        <f>B144/B$168</f>
        <v>1.1170393393672448E-3</v>
      </c>
      <c r="D144" s="48">
        <v>1.0983644719999999</v>
      </c>
      <c r="E144" s="14">
        <f t="shared" si="36"/>
        <v>1.6329790516189707E-3</v>
      </c>
      <c r="F144" s="15"/>
    </row>
    <row r="145" spans="1:6">
      <c r="A145" t="s">
        <v>90</v>
      </c>
      <c r="B145" s="26">
        <v>1.4262544999999998E-2</v>
      </c>
      <c r="C145" s="27">
        <f>B145/B$168</f>
        <v>7.1827481594322623E-5</v>
      </c>
      <c r="D145" s="48">
        <v>4.5566200000000001E-2</v>
      </c>
      <c r="E145" s="14">
        <f t="shared" si="36"/>
        <v>6.7744953481962541E-5</v>
      </c>
      <c r="F145" s="15"/>
    </row>
    <row r="146" spans="1:6">
      <c r="A146" t="s">
        <v>68</v>
      </c>
      <c r="B146" s="26">
        <v>0.79787243100000005</v>
      </c>
      <c r="C146" s="27">
        <f>B146/B$168</f>
        <v>4.0181585651277501E-3</v>
      </c>
      <c r="D146" s="48">
        <v>1.8133464419999998</v>
      </c>
      <c r="E146" s="14">
        <f t="shared" si="36"/>
        <v>2.6959691692520393E-3</v>
      </c>
      <c r="F146" s="15"/>
    </row>
    <row r="147" spans="1:6">
      <c r="A147" t="s">
        <v>91</v>
      </c>
      <c r="B147" s="26">
        <v>8.5133888000000005E-2</v>
      </c>
      <c r="C147" s="27">
        <f>B147/B$168</f>
        <v>4.2874204942898518E-4</v>
      </c>
      <c r="D147" s="48">
        <v>0.32572136800000001</v>
      </c>
      <c r="E147" s="14">
        <f t="shared" si="36"/>
        <v>4.8426199514642879E-4</v>
      </c>
      <c r="F147" s="15"/>
    </row>
    <row r="148" spans="1:6">
      <c r="A148" t="s">
        <v>69</v>
      </c>
      <c r="B148" s="26">
        <v>1.2073502259999995</v>
      </c>
      <c r="C148" s="27">
        <f>B148/B$168</f>
        <v>6.0803262065722658E-3</v>
      </c>
      <c r="D148" s="48">
        <v>10.155112730000003</v>
      </c>
      <c r="E148" s="14">
        <f t="shared" si="36"/>
        <v>1.5097981387474396E-2</v>
      </c>
      <c r="F148" s="15"/>
    </row>
    <row r="149" spans="1:6">
      <c r="A149" t="s">
        <v>81</v>
      </c>
      <c r="B149" s="26">
        <v>0</v>
      </c>
      <c r="C149" s="27">
        <f>B149/B$168</f>
        <v>0</v>
      </c>
      <c r="D149" s="48">
        <v>8.7576120000000007E-2</v>
      </c>
      <c r="E149" s="14">
        <f t="shared" si="36"/>
        <v>1.3020265406223845E-4</v>
      </c>
      <c r="F149" s="15"/>
    </row>
    <row r="150" spans="1:6">
      <c r="A150" t="s">
        <v>92</v>
      </c>
      <c r="B150" s="26">
        <v>7.3767249999999998E-3</v>
      </c>
      <c r="C150" s="27">
        <f>B150/B$168</f>
        <v>3.7149862045229632E-5</v>
      </c>
      <c r="D150" s="48">
        <v>2.8372020000000001E-2</v>
      </c>
      <c r="E150" s="14">
        <f t="shared" si="36"/>
        <v>4.2181730648799128E-5</v>
      </c>
      <c r="F150" s="15"/>
    </row>
    <row r="151" spans="1:6">
      <c r="A151" t="s">
        <v>70</v>
      </c>
      <c r="B151" s="26">
        <v>0.13379146999999997</v>
      </c>
      <c r="C151" s="27">
        <f>B151/B$168</f>
        <v>6.7378608438412404E-4</v>
      </c>
      <c r="D151" s="48">
        <v>0.59532634299999998</v>
      </c>
      <c r="E151" s="14">
        <f t="shared" si="36"/>
        <v>8.8509367498544698E-4</v>
      </c>
      <c r="F151" s="15"/>
    </row>
    <row r="152" spans="1:6">
      <c r="A152" t="s">
        <v>82</v>
      </c>
      <c r="B152" s="26">
        <v>0.10564897799999999</v>
      </c>
      <c r="C152" s="27">
        <f>B152/B$168</f>
        <v>5.3205791972989365E-4</v>
      </c>
      <c r="D152" s="48">
        <v>0.33664513099999999</v>
      </c>
      <c r="E152" s="14">
        <f t="shared" si="36"/>
        <v>5.0050275729650892E-4</v>
      </c>
      <c r="F152" s="15"/>
    </row>
    <row r="153" spans="1:6">
      <c r="A153" t="s">
        <v>71</v>
      </c>
      <c r="B153" s="26">
        <v>0.32098033199999998</v>
      </c>
      <c r="C153" s="27">
        <f>B153/B$168</f>
        <v>1.6164863205598698E-3</v>
      </c>
      <c r="D153" s="48">
        <v>1.6085049229999997</v>
      </c>
      <c r="E153" s="14">
        <f t="shared" si="36"/>
        <v>2.3914237128429125E-3</v>
      </c>
      <c r="F153" s="15"/>
    </row>
    <row r="154" spans="1:6">
      <c r="A154" t="s">
        <v>85</v>
      </c>
      <c r="B154" s="26">
        <v>8.9017753000000005E-2</v>
      </c>
      <c r="C154" s="27">
        <f>B154/B$168</f>
        <v>4.4830154892941328E-4</v>
      </c>
      <c r="D154" s="48">
        <v>0.20298301699999999</v>
      </c>
      <c r="E154" s="14">
        <f t="shared" si="36"/>
        <v>3.0178235280302969E-4</v>
      </c>
      <c r="F154" s="15"/>
    </row>
    <row r="155" spans="1:6">
      <c r="A155" t="s">
        <v>72</v>
      </c>
      <c r="B155" s="26">
        <v>0.33711335200000003</v>
      </c>
      <c r="C155" s="27">
        <f>B155/B$168</f>
        <v>1.6977336853962887E-3</v>
      </c>
      <c r="D155" s="48">
        <v>0.87225010300000005</v>
      </c>
      <c r="E155" s="14">
        <f t="shared" si="36"/>
        <v>1.2968064629565784E-3</v>
      </c>
      <c r="F155" s="15"/>
    </row>
    <row r="156" spans="1:6">
      <c r="A156" t="s">
        <v>73</v>
      </c>
      <c r="B156" s="26">
        <v>44.841522977000039</v>
      </c>
      <c r="C156" s="27">
        <f>B156/B$168</f>
        <v>0.22582601255889928</v>
      </c>
      <c r="D156" s="48">
        <v>161.54173905399989</v>
      </c>
      <c r="E156" s="14">
        <f t="shared" si="36"/>
        <v>0.24017007337913968</v>
      </c>
      <c r="F156" s="15"/>
    </row>
    <row r="157" spans="1:6">
      <c r="A157" t="s">
        <v>74</v>
      </c>
      <c r="B157" s="26">
        <v>14.181302899</v>
      </c>
      <c r="C157" s="27">
        <f>B157/B$168</f>
        <v>7.1418338940310924E-2</v>
      </c>
      <c r="D157" s="48">
        <v>53.12255425899999</v>
      </c>
      <c r="E157" s="14">
        <f t="shared" si="36"/>
        <v>7.8979264611027153E-2</v>
      </c>
      <c r="F157" s="15"/>
    </row>
    <row r="158" spans="1:6">
      <c r="A158" t="s">
        <v>93</v>
      </c>
      <c r="B158" s="26">
        <v>3.28375E-4</v>
      </c>
      <c r="C158" s="27">
        <f>B158/B$168</f>
        <v>1.6537265451948229E-6</v>
      </c>
      <c r="D158" s="48">
        <v>7.4630900000000001E-4</v>
      </c>
      <c r="E158" s="14">
        <f t="shared" si="36"/>
        <v>1.1095651708540538E-6</v>
      </c>
      <c r="F158" s="15"/>
    </row>
    <row r="159" spans="1:6">
      <c r="A159" t="s">
        <v>94</v>
      </c>
      <c r="B159" s="26">
        <v>0</v>
      </c>
      <c r="C159" s="27">
        <f>B159/B$168</f>
        <v>0</v>
      </c>
      <c r="D159" s="48">
        <v>2.8410725000000001E-2</v>
      </c>
      <c r="E159" s="14">
        <f t="shared" si="36"/>
        <v>4.2239274802678964E-5</v>
      </c>
      <c r="F159" s="15"/>
    </row>
    <row r="160" spans="1:6">
      <c r="A160" t="s">
        <v>75</v>
      </c>
      <c r="B160" s="26">
        <v>3.083033E-2</v>
      </c>
      <c r="C160" s="27">
        <f>B160/B$168</f>
        <v>1.5526436275025901E-4</v>
      </c>
      <c r="D160" s="48">
        <v>0.57952516700000001</v>
      </c>
      <c r="E160" s="14">
        <f t="shared" si="36"/>
        <v>8.616014826788623E-4</v>
      </c>
      <c r="F160" s="15"/>
    </row>
    <row r="161" spans="1:6">
      <c r="A161" t="s">
        <v>76</v>
      </c>
      <c r="B161" s="26">
        <v>0.39606270599999999</v>
      </c>
      <c r="C161" s="27">
        <f>B161/B$168</f>
        <v>1.9946080258055358E-3</v>
      </c>
      <c r="D161" s="48">
        <v>1.191866729</v>
      </c>
      <c r="E161" s="14">
        <f t="shared" si="36"/>
        <v>1.7719923125650999E-3</v>
      </c>
      <c r="F161" s="15"/>
    </row>
    <row r="162" spans="1:6">
      <c r="A162" t="s">
        <v>77</v>
      </c>
      <c r="B162" s="26">
        <v>117.011297157</v>
      </c>
      <c r="C162" s="27">
        <f>B162/B$168</f>
        <v>0.58927959861807511</v>
      </c>
      <c r="D162" s="48">
        <v>365.660303634</v>
      </c>
      <c r="E162" s="14">
        <f t="shared" si="36"/>
        <v>0.54364068673458898</v>
      </c>
      <c r="F162" s="15"/>
    </row>
    <row r="163" spans="1:6">
      <c r="A163" t="s">
        <v>83</v>
      </c>
      <c r="B163" s="26">
        <v>5.3970273289999993</v>
      </c>
      <c r="C163" s="27">
        <f t="shared" ref="C163:C167" si="37">B163/B$168</f>
        <v>2.7179923438474949E-2</v>
      </c>
      <c r="D163" s="48">
        <v>30.437336649000006</v>
      </c>
      <c r="E163" s="14">
        <f t="shared" si="36"/>
        <v>4.5252313236595086E-2</v>
      </c>
      <c r="F163" s="15"/>
    </row>
    <row r="164" spans="1:6">
      <c r="A164" t="s">
        <v>78</v>
      </c>
      <c r="B164" s="26">
        <v>0.71525015700000005</v>
      </c>
      <c r="C164" s="27">
        <f t="shared" si="37"/>
        <v>3.6020652336068971E-3</v>
      </c>
      <c r="D164" s="48">
        <v>1.6255686159999996</v>
      </c>
      <c r="E164" s="14">
        <f t="shared" si="36"/>
        <v>2.4167929358309055E-3</v>
      </c>
      <c r="F164" s="15"/>
    </row>
    <row r="165" spans="1:6">
      <c r="A165" t="s">
        <v>88</v>
      </c>
      <c r="B165" s="26">
        <v>6.8504820999999994E-2</v>
      </c>
      <c r="C165" s="27">
        <f t="shared" si="37"/>
        <v>3.4499654651395429E-4</v>
      </c>
      <c r="D165" s="48">
        <v>0.155692778</v>
      </c>
      <c r="E165" s="14">
        <f t="shared" si="36"/>
        <v>2.3147420682627739E-4</v>
      </c>
      <c r="F165" s="15"/>
    </row>
    <row r="166" spans="1:6">
      <c r="A166" t="s">
        <v>79</v>
      </c>
      <c r="B166" s="26">
        <v>0.31355772500000001</v>
      </c>
      <c r="C166" s="27">
        <f t="shared" si="37"/>
        <v>1.5791053925645934E-3</v>
      </c>
      <c r="D166" s="48">
        <v>1.0441875919999999</v>
      </c>
      <c r="E166" s="14">
        <f t="shared" si="36"/>
        <v>1.5524322819651952E-3</v>
      </c>
      <c r="F166" s="15"/>
    </row>
    <row r="167" spans="1:6">
      <c r="A167" t="s">
        <v>80</v>
      </c>
      <c r="B167" s="26">
        <v>0.18108382900000003</v>
      </c>
      <c r="C167" s="27">
        <f t="shared" si="37"/>
        <v>9.1195473139800572E-4</v>
      </c>
      <c r="D167" s="48">
        <v>0.47402831899999986</v>
      </c>
      <c r="E167" s="14">
        <f t="shared" si="36"/>
        <v>7.0475542002159254E-4</v>
      </c>
      <c r="F167" s="15"/>
    </row>
    <row r="168" spans="1:6">
      <c r="A168" s="28" t="s">
        <v>45</v>
      </c>
      <c r="B168" s="29">
        <f>SUM(B138:B167)</f>
        <v>198.56668622400002</v>
      </c>
      <c r="C168" s="30">
        <f>SUM(C138:C167)</f>
        <v>1</v>
      </c>
      <c r="D168" s="31">
        <f>SUM(D138:D167)</f>
        <v>672.61393886899998</v>
      </c>
      <c r="E168" s="30">
        <f>SUM(E138:E167)</f>
        <v>0.99999999999999978</v>
      </c>
    </row>
    <row r="169" spans="1:6">
      <c r="B169" s="52"/>
      <c r="C169" s="52"/>
      <c r="D169" s="52"/>
    </row>
  </sheetData>
  <mergeCells count="13">
    <mergeCell ref="B136:C136"/>
    <mergeCell ref="D136:E136"/>
    <mergeCell ref="B14:K14"/>
    <mergeCell ref="B15:K15"/>
    <mergeCell ref="B16:K16"/>
    <mergeCell ref="A24:K24"/>
    <mergeCell ref="A78:K78"/>
    <mergeCell ref="B17:K17"/>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2024-11-07T08:33:57Z</cp:lastPrinted>
  <dcterms:created xsi:type="dcterms:W3CDTF">2014-01-20T05:23:27Z</dcterms:created>
  <dcterms:modified xsi:type="dcterms:W3CDTF">2025-03-06T04:53:57Z</dcterms:modified>
</cp:coreProperties>
</file>