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defaultThemeVersion="124226"/>
  <mc:AlternateContent xmlns:mc="http://schemas.openxmlformats.org/markup-compatibility/2006">
    <mc:Choice Requires="x15">
      <x15ac:absPath xmlns:x15ac="http://schemas.microsoft.com/office/spreadsheetml/2010/11/ac" url="D:\E\information\xls-file\SITEWEB\2025\202511\"/>
    </mc:Choice>
  </mc:AlternateContent>
  <xr:revisionPtr revIDLastSave="0" documentId="8_{29B370C1-AFFC-40C8-BC6F-71667637FCB3}" xr6:coauthVersionLast="47" xr6:coauthVersionMax="47" xr10:uidLastSave="{00000000-0000-0000-0000-000000000000}"/>
  <bookViews>
    <workbookView xWindow="-108" yWindow="-108" windowWidth="23256" windowHeight="12576" xr2:uid="{00000000-000D-0000-FFFF-FFFF00000000}"/>
  </bookViews>
  <sheets>
    <sheet name="2024"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78" i="1" l="1"/>
  <c r="C178" i="1"/>
  <c r="D178" i="1"/>
  <c r="E178" i="1"/>
  <c r="F178" i="1"/>
  <c r="G178" i="1"/>
  <c r="H178" i="1"/>
  <c r="I178" i="1"/>
  <c r="J178" i="1"/>
  <c r="K178" i="1"/>
  <c r="K193" i="1"/>
  <c r="J193" i="1"/>
  <c r="I193" i="1"/>
  <c r="H193" i="1"/>
  <c r="G193" i="1"/>
  <c r="F193" i="1"/>
  <c r="E193" i="1"/>
  <c r="D193" i="1"/>
  <c r="C193" i="1"/>
  <c r="B193" i="1"/>
  <c r="K163" i="1"/>
  <c r="J163" i="1"/>
  <c r="I163" i="1"/>
  <c r="H163" i="1"/>
  <c r="G163" i="1"/>
  <c r="F163" i="1"/>
  <c r="E163" i="1"/>
  <c r="D163" i="1"/>
  <c r="C163" i="1"/>
  <c r="B163" i="1"/>
  <c r="K149" i="1"/>
  <c r="J149" i="1"/>
  <c r="I149" i="1"/>
  <c r="H149" i="1"/>
  <c r="G149" i="1"/>
  <c r="F149" i="1"/>
  <c r="E149" i="1"/>
  <c r="D149" i="1"/>
  <c r="C149" i="1"/>
  <c r="B149" i="1"/>
  <c r="M79" i="1"/>
  <c r="L79" i="1"/>
  <c r="K79" i="1"/>
  <c r="J79" i="1"/>
  <c r="I79" i="1"/>
  <c r="H79" i="1"/>
  <c r="G79" i="1"/>
  <c r="F79" i="1"/>
  <c r="E79" i="1"/>
  <c r="D79" i="1"/>
  <c r="C79" i="1"/>
  <c r="B79" i="1"/>
  <c r="N78" i="1"/>
  <c r="N77" i="1"/>
  <c r="N76" i="1"/>
  <c r="N75" i="1"/>
  <c r="N74" i="1"/>
  <c r="N73" i="1"/>
  <c r="N72" i="1"/>
  <c r="N71" i="1"/>
  <c r="N70" i="1"/>
  <c r="N69" i="1"/>
  <c r="M64" i="1"/>
  <c r="L64" i="1"/>
  <c r="K64" i="1"/>
  <c r="J64" i="1"/>
  <c r="I64" i="1"/>
  <c r="H64" i="1"/>
  <c r="G64" i="1"/>
  <c r="F64" i="1"/>
  <c r="E64" i="1"/>
  <c r="D64" i="1"/>
  <c r="C64" i="1"/>
  <c r="B64" i="1"/>
  <c r="N63" i="1"/>
  <c r="N62" i="1"/>
  <c r="N61" i="1"/>
  <c r="N60" i="1"/>
  <c r="N59" i="1"/>
  <c r="N58" i="1"/>
  <c r="N57" i="1"/>
  <c r="N56" i="1"/>
  <c r="N55" i="1"/>
  <c r="N54" i="1"/>
  <c r="M49" i="1"/>
  <c r="L49" i="1"/>
  <c r="K49" i="1"/>
  <c r="J49" i="1"/>
  <c r="I49" i="1"/>
  <c r="H49" i="1"/>
  <c r="G49" i="1"/>
  <c r="F49" i="1"/>
  <c r="E49" i="1"/>
  <c r="D49" i="1"/>
  <c r="C49" i="1"/>
  <c r="B49" i="1"/>
  <c r="N48" i="1"/>
  <c r="N47" i="1"/>
  <c r="N46" i="1"/>
  <c r="N45" i="1"/>
  <c r="N44" i="1"/>
  <c r="N43" i="1"/>
  <c r="N42" i="1"/>
  <c r="N41" i="1"/>
  <c r="N40" i="1"/>
  <c r="N37" i="1"/>
  <c r="M35" i="1"/>
  <c r="L35" i="1"/>
  <c r="K35" i="1"/>
  <c r="J35" i="1"/>
  <c r="I35" i="1"/>
  <c r="H35" i="1"/>
  <c r="G35" i="1"/>
  <c r="F35" i="1"/>
  <c r="E35" i="1"/>
  <c r="D35" i="1"/>
  <c r="C35" i="1"/>
  <c r="B35" i="1"/>
  <c r="N34" i="1"/>
  <c r="N33" i="1"/>
  <c r="N32" i="1"/>
  <c r="N31" i="1"/>
  <c r="N30" i="1"/>
  <c r="N29" i="1"/>
  <c r="N28" i="1"/>
  <c r="N27" i="1"/>
  <c r="N49" i="1" l="1"/>
  <c r="N79" i="1"/>
  <c r="N64" i="1"/>
  <c r="N35" i="1"/>
  <c r="D297" i="1" l="1"/>
  <c r="E291" i="1" s="1"/>
  <c r="B297" i="1"/>
  <c r="C291" i="1" s="1"/>
  <c r="E293" i="1" l="1"/>
  <c r="E294" i="1"/>
  <c r="E295" i="1"/>
  <c r="E296" i="1"/>
  <c r="C296" i="1"/>
  <c r="C293" i="1"/>
  <c r="C294" i="1"/>
  <c r="C295" i="1"/>
  <c r="E292" i="1"/>
  <c r="E288" i="1"/>
  <c r="C292" i="1"/>
  <c r="C287" i="1"/>
  <c r="E290" i="1"/>
  <c r="C290" i="1"/>
  <c r="E289" i="1"/>
  <c r="C289" i="1"/>
  <c r="E285" i="1"/>
  <c r="C288" i="1"/>
  <c r="E286" i="1"/>
  <c r="E287" i="1"/>
  <c r="C285" i="1"/>
  <c r="C286" i="1"/>
  <c r="E284" i="1"/>
  <c r="C284" i="1"/>
  <c r="E255" i="1"/>
  <c r="E256" i="1"/>
  <c r="E261" i="1"/>
  <c r="E262" i="1"/>
  <c r="E263" i="1"/>
  <c r="E264" i="1"/>
  <c r="E269" i="1"/>
  <c r="E270" i="1"/>
  <c r="E271" i="1"/>
  <c r="E272" i="1"/>
  <c r="E277" i="1"/>
  <c r="E278" i="1"/>
  <c r="E279" i="1"/>
  <c r="E280" i="1"/>
  <c r="C280" i="1"/>
  <c r="C281" i="1"/>
  <c r="C282" i="1"/>
  <c r="C283" i="1"/>
  <c r="E260" i="1"/>
  <c r="C279" i="1"/>
  <c r="E281" i="1" l="1"/>
  <c r="E273" i="1"/>
  <c r="E265" i="1"/>
  <c r="E257" i="1"/>
  <c r="E282" i="1"/>
  <c r="E274" i="1"/>
  <c r="E266" i="1"/>
  <c r="E258" i="1"/>
  <c r="E283" i="1"/>
  <c r="E275" i="1"/>
  <c r="E267" i="1"/>
  <c r="E259" i="1"/>
  <c r="E276" i="1"/>
  <c r="E268" i="1"/>
  <c r="K232" i="1"/>
  <c r="K242" i="1"/>
  <c r="C242" i="1"/>
  <c r="D242" i="1"/>
  <c r="E242" i="1"/>
  <c r="F242" i="1"/>
  <c r="G242" i="1"/>
  <c r="H242" i="1"/>
  <c r="I242" i="1"/>
  <c r="J242" i="1"/>
  <c r="B242" i="1"/>
  <c r="K218" i="1"/>
  <c r="K228" i="1"/>
  <c r="C228" i="1"/>
  <c r="D228" i="1"/>
  <c r="E228" i="1"/>
  <c r="F228" i="1"/>
  <c r="G228" i="1"/>
  <c r="H228" i="1"/>
  <c r="I228" i="1"/>
  <c r="J228" i="1"/>
  <c r="B228" i="1"/>
  <c r="K208" i="1"/>
  <c r="K214" i="1"/>
  <c r="C214" i="1"/>
  <c r="D214" i="1"/>
  <c r="E214" i="1"/>
  <c r="F214" i="1"/>
  <c r="G214" i="1"/>
  <c r="H214" i="1"/>
  <c r="I214" i="1"/>
  <c r="J214" i="1"/>
  <c r="K204" i="1"/>
  <c r="C204" i="1"/>
  <c r="D204" i="1"/>
  <c r="E204" i="1"/>
  <c r="F204" i="1"/>
  <c r="G204" i="1"/>
  <c r="H204" i="1"/>
  <c r="I204" i="1"/>
  <c r="J204" i="1"/>
  <c r="B214" i="1"/>
  <c r="B204" i="1"/>
  <c r="C256" i="1" l="1"/>
  <c r="C257" i="1"/>
  <c r="C258" i="1"/>
  <c r="C259" i="1"/>
  <c r="C260" i="1"/>
  <c r="C261" i="1"/>
  <c r="C262" i="1"/>
  <c r="C263" i="1"/>
  <c r="C264" i="1"/>
  <c r="C265" i="1"/>
  <c r="C266" i="1"/>
  <c r="C267" i="1"/>
  <c r="C268" i="1"/>
  <c r="C269" i="1"/>
  <c r="C270" i="1"/>
  <c r="C271" i="1"/>
  <c r="C272" i="1"/>
  <c r="C273" i="1"/>
  <c r="C274" i="1"/>
  <c r="C275" i="1"/>
  <c r="C276" i="1"/>
  <c r="C277" i="1"/>
  <c r="C278" i="1"/>
  <c r="B232" i="1" l="1"/>
  <c r="C232" i="1"/>
  <c r="D232" i="1"/>
  <c r="E232" i="1"/>
  <c r="F232" i="1"/>
  <c r="G232" i="1"/>
  <c r="H232" i="1"/>
  <c r="I232" i="1"/>
  <c r="J232" i="1"/>
  <c r="B218" i="1"/>
  <c r="C218" i="1"/>
  <c r="D218" i="1"/>
  <c r="E218" i="1"/>
  <c r="F218" i="1"/>
  <c r="G218" i="1"/>
  <c r="H218" i="1"/>
  <c r="I218" i="1"/>
  <c r="J218" i="1"/>
  <c r="B208" i="1"/>
  <c r="C208" i="1"/>
  <c r="D208" i="1"/>
  <c r="E208" i="1"/>
  <c r="F208" i="1"/>
  <c r="G208" i="1"/>
  <c r="H208" i="1"/>
  <c r="I208" i="1"/>
  <c r="J208" i="1"/>
  <c r="N120" i="1"/>
  <c r="N106" i="1"/>
  <c r="N96" i="1"/>
  <c r="F90" i="1" l="1"/>
  <c r="G90" i="1"/>
  <c r="H90" i="1"/>
  <c r="I90" i="1"/>
  <c r="J90" i="1"/>
  <c r="L90" i="1"/>
  <c r="L102" i="1"/>
  <c r="L116" i="1"/>
  <c r="L130" i="1"/>
  <c r="C255" i="1" l="1"/>
  <c r="C254" i="1"/>
  <c r="E254" i="1"/>
  <c r="E297" i="1" s="1"/>
  <c r="C297" i="1" l="1"/>
  <c r="N129" i="1"/>
  <c r="N128" i="1"/>
  <c r="N127" i="1"/>
  <c r="N126" i="1"/>
  <c r="N125" i="1"/>
  <c r="N124" i="1"/>
  <c r="N123" i="1"/>
  <c r="N122" i="1"/>
  <c r="N121" i="1"/>
  <c r="N115" i="1"/>
  <c r="N114" i="1"/>
  <c r="N113" i="1"/>
  <c r="N112" i="1"/>
  <c r="N111" i="1"/>
  <c r="N110" i="1"/>
  <c r="N109" i="1"/>
  <c r="N108" i="1"/>
  <c r="N107" i="1"/>
  <c r="N101" i="1"/>
  <c r="N100" i="1"/>
  <c r="N99" i="1"/>
  <c r="N98" i="1"/>
  <c r="N97" i="1"/>
  <c r="N92" i="1"/>
  <c r="N89" i="1"/>
  <c r="N88" i="1"/>
  <c r="N87" i="1"/>
  <c r="N86" i="1"/>
  <c r="N85" i="1"/>
  <c r="M90" i="1"/>
  <c r="M102" i="1"/>
  <c r="M116" i="1"/>
  <c r="M130" i="1"/>
  <c r="K90" i="1"/>
  <c r="K102" i="1"/>
  <c r="K116" i="1"/>
  <c r="K130" i="1"/>
  <c r="J102" i="1"/>
  <c r="J116" i="1"/>
  <c r="J130" i="1"/>
  <c r="I130" i="1"/>
  <c r="I116" i="1"/>
  <c r="I102" i="1"/>
  <c r="H130" i="1"/>
  <c r="H116" i="1"/>
  <c r="H102" i="1"/>
  <c r="G102" i="1"/>
  <c r="G116" i="1"/>
  <c r="G130" i="1"/>
  <c r="F130" i="1"/>
  <c r="F116" i="1"/>
  <c r="F102" i="1"/>
  <c r="E130" i="1"/>
  <c r="E116" i="1"/>
  <c r="E102" i="1"/>
  <c r="E90" i="1"/>
  <c r="D130" i="1"/>
  <c r="D116" i="1"/>
  <c r="D102" i="1"/>
  <c r="D90" i="1"/>
  <c r="C130" i="1"/>
  <c r="C116" i="1"/>
  <c r="C102" i="1"/>
  <c r="C90" i="1"/>
  <c r="B130" i="1" l="1"/>
  <c r="N130" i="1" s="1"/>
  <c r="B116" i="1"/>
  <c r="N116" i="1" s="1"/>
  <c r="B102" i="1"/>
  <c r="B90" i="1"/>
  <c r="N102" i="1" l="1"/>
  <c r="N90" i="1"/>
</calcChain>
</file>

<file path=xl/sharedStrings.xml><?xml version="1.0" encoding="utf-8"?>
<sst xmlns="http://schemas.openxmlformats.org/spreadsheetml/2006/main" count="343" uniqueCount="125">
  <si>
    <t>AUTRES</t>
  </si>
  <si>
    <t>Bloc</t>
  </si>
  <si>
    <t>ASEAN</t>
  </si>
  <si>
    <t>GRANDE_CHINE</t>
  </si>
  <si>
    <t>INDE_PAKISTAN</t>
  </si>
  <si>
    <t>JAPON_COREE</t>
  </si>
  <si>
    <t>MOYEN_ORIENT</t>
  </si>
  <si>
    <t>SADC</t>
  </si>
  <si>
    <t>UE</t>
  </si>
  <si>
    <t>Groupe d'utilisation économique</t>
  </si>
  <si>
    <t>ALIMENTATION</t>
  </si>
  <si>
    <t>ENERGIE</t>
  </si>
  <si>
    <t>EQUIPEMENT</t>
  </si>
  <si>
    <t>MATIERE PREMIERE</t>
  </si>
  <si>
    <t>AUTRES BIENS</t>
  </si>
  <si>
    <t>Import mensuel total</t>
  </si>
  <si>
    <t>Janvier</t>
  </si>
  <si>
    <t>Import total</t>
  </si>
  <si>
    <t>PARTIE 1 : NOTE INTRODUCTIVE</t>
  </si>
  <si>
    <t>Abréviation</t>
  </si>
  <si>
    <t>Signification</t>
  </si>
  <si>
    <t>Association of SouthEast Asian Nations</t>
  </si>
  <si>
    <t>GRANDE CHINE</t>
  </si>
  <si>
    <t>Chine, Taiwan, Hong Kong et Macao</t>
  </si>
  <si>
    <t>JAPON-COREE</t>
  </si>
  <si>
    <t>Japon, Corée du Sud</t>
  </si>
  <si>
    <t>Southern African Development Community</t>
  </si>
  <si>
    <t>PARTIE 2 : TABLEAUX STATISTIQUES</t>
  </si>
  <si>
    <t>Import mensuel total (CAF) en million de USD</t>
  </si>
  <si>
    <t>Union Européenne à l'exclusion des Régions ultrapériphériques</t>
  </si>
  <si>
    <t>Février</t>
  </si>
  <si>
    <t>Somme</t>
  </si>
  <si>
    <t>Mars</t>
  </si>
  <si>
    <t>Avril</t>
  </si>
  <si>
    <t>Mai</t>
  </si>
  <si>
    <t>Juin</t>
  </si>
  <si>
    <t>Juillet</t>
  </si>
  <si>
    <t>Août</t>
  </si>
  <si>
    <t>Septembre</t>
  </si>
  <si>
    <t>Octobre</t>
  </si>
  <si>
    <t>Novembre</t>
  </si>
  <si>
    <t>Décembre</t>
  </si>
  <si>
    <t>Droits &amp; Taxes exonérés</t>
  </si>
  <si>
    <t>Motif de l'exonération</t>
  </si>
  <si>
    <t>Part</t>
  </si>
  <si>
    <t>Total</t>
  </si>
  <si>
    <t>Montant</t>
  </si>
  <si>
    <t>DEUXIEME SECTION : IMPORTATIONS SUR LES DIX DERNIERES ANNEES</t>
  </si>
  <si>
    <t>USD</t>
  </si>
  <si>
    <t>Dollar des Etats-Unis d'Amérique</t>
  </si>
  <si>
    <t>FRANCHISE POUR MISSIONS DIPLOMATIQUES AMBASSADES</t>
  </si>
  <si>
    <t>FRANCHISE POUR MISSIONS DIPLOMATIQUES CONSULATS</t>
  </si>
  <si>
    <t>EXONERATION PROVISOIRE AD MISSIONS DIPLOMATIQUES</t>
  </si>
  <si>
    <t>ISNU FAO OIT BIT OMS PNUD UNICEF FNUAP PAM BAD FAD OIM FIDA</t>
  </si>
  <si>
    <t>EXONERATION PROVISOIRE AD ISNU</t>
  </si>
  <si>
    <t>FRANCHISE LIVRES ANNEXE A ACCORD FLORENCE ET PROTOCOLE NAIROBI</t>
  </si>
  <si>
    <t>FRANCHISE MATERIEL SPORTIF ANNEXE F PROTOCOLE NAIROBI</t>
  </si>
  <si>
    <t>FRANCHISE ACCORD DE DEVELOPPEMENT USAID</t>
  </si>
  <si>
    <t>FRANCHISE ONG ETRANGERES ACCORD DE SIEGE FONCTIONNEMENT ONG</t>
  </si>
  <si>
    <t>FRANCHISE OI IPM</t>
  </si>
  <si>
    <t>EXONERATION PROVISOIRE AD ONG ORGANISATIONS INTERNATIONALES</t>
  </si>
  <si>
    <t>FRANCHISE LGIM DMSA</t>
  </si>
  <si>
    <t>FRANCHISE LGIM SOUS TRAITANTS</t>
  </si>
  <si>
    <t>FRANCHISE DONS ETS HOSPITALIERS PUBLICS OU DES ARMEES</t>
  </si>
  <si>
    <t>FRANCHISE ORGANES TITULAIRES DECRET RUP</t>
  </si>
  <si>
    <t>FRANCHISE NOTE DE CONSEIL HUILE BRUTE ALIMENTAIRE</t>
  </si>
  <si>
    <t>FRANCHISE DEMENAGEMENT</t>
  </si>
  <si>
    <t>FRANCHISE RETOUR MARCHANDISES</t>
  </si>
  <si>
    <t>FRANCHISE AVITAILLEMENT NAVIRES ET AERONEFS</t>
  </si>
  <si>
    <t>FRANCHISE ACCORD DE DEVELOPPEMENT PEACE CORPS</t>
  </si>
  <si>
    <t>FRANCHISE OI ASECNA</t>
  </si>
  <si>
    <t>FRANCHISE NOTE DE CONSEIL PAM</t>
  </si>
  <si>
    <t>ISNU BCR BM WB FMI ONUDI UNOPS</t>
  </si>
  <si>
    <t>FRANCHISE OI AFRICA RICE</t>
  </si>
  <si>
    <t>PREMIERE SECTION : IMPORTATIONS SUR L'ANNEE 2025</t>
  </si>
  <si>
    <t>Valeur Import exonérée</t>
  </si>
  <si>
    <t>FRANCHISE MINISTERE POSTE</t>
  </si>
  <si>
    <t>FRANCHISE INSTRUMENTS SCIENTIFIQUES ANNEXE D ACCORD FLORENCE ET PROTOCOLE NAIROBI</t>
  </si>
  <si>
    <t>FRANCHISE ACCORD DE DEVELOPPEMENT GIZ</t>
  </si>
  <si>
    <t>FRANCHISE MATERIELS MILITAIRES MISSION DE COOPERATION MILITAIRE FRANCAISE</t>
  </si>
  <si>
    <t>FRANCHISE DONS ORGANES LUTTE CONTRE GRANDES ENDEMIES</t>
  </si>
  <si>
    <t>FRANCHISE DONS ORGANES TITULAIRES AGREMENT ŒUVRES SOLIDARITE</t>
  </si>
  <si>
    <t>FRANCHISE CROIX ROUGE MALAGASY</t>
  </si>
  <si>
    <t>FRANCHISE BANQUE CENTRALE</t>
  </si>
  <si>
    <t>FRANCHISE ACCORD DE DEVELOPPEMENT AFD</t>
  </si>
  <si>
    <t>FRANCHISE DONS CTD</t>
  </si>
  <si>
    <t>Etats-Unis d'Amérique, Mexique et Canada</t>
  </si>
  <si>
    <t>FRANCHISE POUR MISSIONS DIPLOMATIQUES UE</t>
  </si>
  <si>
    <t>FRANCHISE HERITAGE</t>
  </si>
  <si>
    <t>FRANCHISE ETABLISSEMENT ENSEIGNEMENT AMERICAN SCHOOL</t>
  </si>
  <si>
    <t>FRANCHISE ONG ETRANGERES ACCORD DE SIEGE PREMIERE INSTALLATION</t>
  </si>
  <si>
    <t>FRANCHISE ETABLISSEMENT ENSEIGNEMENT ALLIANCE FRANCAISE</t>
  </si>
  <si>
    <t>FRANCHISE ACCORD COTONOU FOURNITURES MINISTERES</t>
  </si>
  <si>
    <t>FRANCHISE ACCORD DE DEVELOPPEMENT EXPERTISE France</t>
  </si>
  <si>
    <t>FRANCHISE OI CRFIM</t>
  </si>
  <si>
    <t>FRANCHISE OI OIF</t>
  </si>
  <si>
    <t>COMMERCE EXTERIEUR ET EXONERATION DE DROITS ET TAXES</t>
  </si>
  <si>
    <t>Tableau 1.1 : Export mensuel total provisoire par type de produit (en milliard d'Ariary) - Source : DGD\DSCD</t>
  </si>
  <si>
    <t>Groupes de produits</t>
  </si>
  <si>
    <t>CEREALES_EPICES_FRUITS_LEGUMES</t>
  </si>
  <si>
    <t>FRUITS DE MER</t>
  </si>
  <si>
    <t>HUILES ESSENTIELLES</t>
  </si>
  <si>
    <t>NICKEL_COBALT</t>
  </si>
  <si>
    <t>PRODUITS DES INDUSTRIES ALIMENTAIRES</t>
  </si>
  <si>
    <t>PRODUITS MINERAUX</t>
  </si>
  <si>
    <t>TEXTILE</t>
  </si>
  <si>
    <t>Export mensuel total</t>
  </si>
  <si>
    <t>Export mensuel total (FOB) en million de USD</t>
  </si>
  <si>
    <t>Tableau 1.2 : Export mensuel total provisoire par type de produit (en millier de tonne) - Source : DGD\DSCD</t>
  </si>
  <si>
    <t>Tableau 1.3 : Export mensuel total provisoire par bloc géo-économique (en milliard d'Ariary) - Source : DGD\DSCD</t>
  </si>
  <si>
    <t>Tableau 1.4 : Export mensuel total provisoire par bloc géo-économique (en millier de tonne) - Source : DGD\DSCD</t>
  </si>
  <si>
    <t>Tableau 2.1 : Export total par type de produit (en milliard d'Ariary) - Source : DGD\DSCD</t>
  </si>
  <si>
    <t>Export total</t>
  </si>
  <si>
    <t>Tableau 2.2 : Export total par type de produit (en millier de tonne) - Source : DGD\DSCD</t>
  </si>
  <si>
    <t>Tableau 2.3 : Export total par bloc géo-économique (en milliard d'Ariary) - Source : DGD\DSCD</t>
  </si>
  <si>
    <t>Tableau 2.4 : Export total par bloc géo-économique (en millier de tonne) - Source : DGD\DSCD</t>
  </si>
  <si>
    <t>Tableau 1.5 : Import mensuel total provisoire par type de produit (en milliard d'Ariary) - Source : DGD\DSCD</t>
  </si>
  <si>
    <t>Tableau 1.6 : Import mensuel total provisoire par type de produit (en millier de tonne) - Source : DGD\DSCD</t>
  </si>
  <si>
    <t>Tableau 1.7 : Import mensuel total provisoire par bloc géo-économique (en milliard d'Ariary) - Source : DGD\DSCD</t>
  </si>
  <si>
    <t>Tableau 1.8 : Import mensuel total provisoire par bloc géo-économique (en millier de tonne) - Source : DGD\DSCD</t>
  </si>
  <si>
    <t>Tableau 2.5 : Import total par type de produit (en milliard d'Ariary) - Source : DGD\DSCD</t>
  </si>
  <si>
    <t>Tableau 2.6 : Import total par type de produit (en millier de tonne) - Source : DGD\DSCD</t>
  </si>
  <si>
    <t>Tableau 2.7 : Import total par bloc géo-économique (en milliard d'Ariary) - Source : DGD\DSCD</t>
  </si>
  <si>
    <t>Tableau 2.8 : Import total par bloc géo-économique (en millier de tonne) - Source : DGD\DSCD</t>
  </si>
  <si>
    <t>PARTIE 3 : EXONERATION DE DROITS ET TAXES A L'IMPORTATION A FIN NOVEMBRE 2025 (EN MILLIARD D'ARIARY)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</si>
</sst>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 _€_-;\-* #,##0.00\ _€_-;_-* &quot;-&quot;??\ _€_-;_-@_-"/>
    <numFmt numFmtId="165" formatCode="_-* #,##0.0\ _€_-;\-* #,##0.0\ _€_-;_-* &quot;-&quot;??\ _€_-;_-@_-"/>
    <numFmt numFmtId="166" formatCode="_-* #,##0\ _€_-;\-* #,##0\ _€_-;_-* &quot;-&quot;??\ _€_-;_-@_-"/>
    <numFmt numFmtId="167" formatCode="#,##0.0"/>
    <numFmt numFmtId="168" formatCode="#,##0.0_ ;\-#,##0.0\ "/>
  </numFmts>
  <fonts count="21" x14ac:knownFonts="1">
    <font>
      <sz val="11"/>
      <color theme="1"/>
      <name val="Calibri"/>
      <family val="2"/>
      <scheme val="minor"/>
    </font>
    <font>
      <sz val="11"/>
      <color theme="1"/>
      <name val="Calibri"/>
      <family val="2"/>
      <scheme val="minor"/>
    </font>
    <font>
      <sz val="11"/>
      <color theme="0"/>
      <name val="Calibri"/>
      <family val="2"/>
      <scheme val="minor"/>
    </font>
    <font>
      <sz val="11"/>
      <color rgb="FFFF0000"/>
      <name val="Calibri"/>
      <family val="2"/>
      <scheme val="minor"/>
    </font>
    <font>
      <b/>
      <sz val="11"/>
      <color rgb="FFFA7D00"/>
      <name val="Calibri"/>
      <family val="2"/>
      <scheme val="minor"/>
    </font>
    <font>
      <sz val="11"/>
      <color rgb="FFFA7D00"/>
      <name val="Calibri"/>
      <family val="2"/>
      <scheme val="minor"/>
    </font>
    <font>
      <sz val="11"/>
      <color rgb="FF3F3F76"/>
      <name val="Calibri"/>
      <family val="2"/>
      <scheme val="minor"/>
    </font>
    <font>
      <sz val="11"/>
      <color rgb="FF9C0006"/>
      <name val="Calibri"/>
      <family val="2"/>
      <scheme val="minor"/>
    </font>
    <font>
      <sz val="11"/>
      <color rgb="FF9C6500"/>
      <name val="Calibri"/>
      <family val="2"/>
      <scheme val="minor"/>
    </font>
    <font>
      <sz val="11"/>
      <color rgb="FF006100"/>
      <name val="Calibri"/>
      <family val="2"/>
      <scheme val="minor"/>
    </font>
    <font>
      <b/>
      <sz val="11"/>
      <color rgb="FF3F3F3F"/>
      <name val="Calibri"/>
      <family val="2"/>
      <scheme val="minor"/>
    </font>
    <font>
      <i/>
      <sz val="11"/>
      <color rgb="FF7F7F7F"/>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b/>
      <sz val="11"/>
      <color theme="1"/>
      <name val="Calibri"/>
      <family val="2"/>
      <scheme val="minor"/>
    </font>
    <font>
      <b/>
      <sz val="11"/>
      <color theme="0"/>
      <name val="Calibri"/>
      <family val="2"/>
      <scheme val="minor"/>
    </font>
    <font>
      <b/>
      <sz val="12"/>
      <color theme="1"/>
      <name val="Calibri"/>
      <family val="2"/>
      <scheme val="minor"/>
    </font>
    <font>
      <b/>
      <i/>
      <sz val="12"/>
      <color theme="1"/>
      <name val="Calibri"/>
      <family val="2"/>
      <scheme val="minor"/>
    </font>
    <font>
      <b/>
      <sz val="11"/>
      <color rgb="FFFF0000"/>
      <name val="Calibri"/>
      <family val="2"/>
      <scheme val="minor"/>
    </font>
  </fonts>
  <fills count="37">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2F2F2"/>
      </patternFill>
    </fill>
    <fill>
      <patternFill patternType="solid">
        <fgColor rgb="FFFFFFCC"/>
      </patternFill>
    </fill>
    <fill>
      <patternFill patternType="solid">
        <fgColor rgb="FFFFCC99"/>
      </patternFill>
    </fill>
    <fill>
      <patternFill patternType="solid">
        <fgColor rgb="FFFFC7CE"/>
      </patternFill>
    </fill>
    <fill>
      <patternFill patternType="solid">
        <fgColor rgb="FFFFEB9C"/>
      </patternFill>
    </fill>
    <fill>
      <patternFill patternType="solid">
        <fgColor rgb="FFC6EFCE"/>
      </patternFill>
    </fill>
    <fill>
      <patternFill patternType="solid">
        <fgColor rgb="FFA5A5A5"/>
      </patternFill>
    </fill>
    <fill>
      <patternFill patternType="solid">
        <fgColor theme="7" tint="0.59999389629810485"/>
        <bgColor indexed="64"/>
      </patternFill>
    </fill>
    <fill>
      <patternFill patternType="solid">
        <fgColor theme="5" tint="0.79998168889431442"/>
        <bgColor indexed="64"/>
      </patternFill>
    </fill>
    <fill>
      <patternFill patternType="solid">
        <fgColor theme="7" tint="-0.249977111117893"/>
        <bgColor indexed="64"/>
      </patternFill>
    </fill>
    <fill>
      <patternFill patternType="solid">
        <fgColor rgb="FFFF0000"/>
        <bgColor indexed="64"/>
      </patternFill>
    </fill>
  </fills>
  <borders count="24">
    <border>
      <left/>
      <right/>
      <top/>
      <bottom/>
      <diagonal/>
    </border>
    <border>
      <left/>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theme="8" tint="0.79995117038483843"/>
      </left>
      <right/>
      <top/>
      <bottom/>
      <diagonal/>
    </border>
    <border>
      <left/>
      <right style="medium">
        <color theme="8" tint="0.79995117038483843"/>
      </right>
      <top/>
      <bottom/>
      <diagonal/>
    </border>
    <border>
      <left style="medium">
        <color theme="0"/>
      </left>
      <right style="thin">
        <color theme="0"/>
      </right>
      <top/>
      <bottom/>
      <diagonal/>
    </border>
    <border>
      <left/>
      <right style="medium">
        <color theme="0"/>
      </right>
      <top/>
      <bottom/>
      <diagonal/>
    </border>
    <border>
      <left style="thin">
        <color theme="0"/>
      </left>
      <right/>
      <top/>
      <bottom/>
      <diagonal/>
    </border>
    <border>
      <left style="thin">
        <color theme="8" tint="-0.499984740745262"/>
      </left>
      <right/>
      <top/>
      <bottom/>
      <diagonal/>
    </border>
    <border>
      <left/>
      <right style="thin">
        <color theme="8" tint="-0.499984740745262"/>
      </right>
      <top/>
      <bottom/>
      <diagonal/>
    </border>
    <border>
      <left/>
      <right style="thin">
        <color theme="0"/>
      </right>
      <top/>
      <bottom/>
      <diagonal/>
    </border>
  </borders>
  <cellStyleXfs count="44">
    <xf numFmtId="0" fontId="0"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3" fillId="0" borderId="0" applyNumberFormat="0" applyFill="0" applyBorder="0" applyAlignment="0" applyProtection="0"/>
    <xf numFmtId="0" fontId="4" fillId="26" borderId="2" applyNumberFormat="0" applyAlignment="0" applyProtection="0"/>
    <xf numFmtId="0" fontId="5" fillId="0" borderId="3" applyNumberFormat="0" applyFill="0" applyAlignment="0" applyProtection="0"/>
    <xf numFmtId="0" fontId="1" fillId="27" borderId="4" applyNumberFormat="0" applyFont="0" applyAlignment="0" applyProtection="0"/>
    <xf numFmtId="0" fontId="6" fillId="28" borderId="2" applyNumberFormat="0" applyAlignment="0" applyProtection="0"/>
    <xf numFmtId="0" fontId="7" fillId="29" borderId="0" applyNumberFormat="0" applyBorder="0" applyAlignment="0" applyProtection="0"/>
    <xf numFmtId="164" fontId="1" fillId="0" borderId="0" applyFont="0" applyFill="0" applyBorder="0" applyAlignment="0" applyProtection="0"/>
    <xf numFmtId="0" fontId="8" fillId="30" borderId="0" applyNumberFormat="0" applyBorder="0" applyAlignment="0" applyProtection="0"/>
    <xf numFmtId="0" fontId="9" fillId="31" borderId="0" applyNumberFormat="0" applyBorder="0" applyAlignment="0" applyProtection="0"/>
    <xf numFmtId="0" fontId="10" fillId="26" borderId="5" applyNumberFormat="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3" fillId="0" borderId="6" applyNumberFormat="0" applyFill="0" applyAlignment="0" applyProtection="0"/>
    <xf numFmtId="0" fontId="14" fillId="0" borderId="7" applyNumberFormat="0" applyFill="0" applyAlignment="0" applyProtection="0"/>
    <xf numFmtId="0" fontId="15" fillId="0" borderId="8" applyNumberFormat="0" applyFill="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32" borderId="10" applyNumberFormat="0" applyAlignment="0" applyProtection="0"/>
    <xf numFmtId="9" fontId="1" fillId="0" borderId="0" applyFont="0" applyFill="0" applyBorder="0" applyAlignment="0" applyProtection="0"/>
  </cellStyleXfs>
  <cellXfs count="90">
    <xf numFmtId="0" fontId="0" fillId="0" borderId="0" xfId="0"/>
    <xf numFmtId="165" fontId="1" fillId="0" borderId="0" xfId="31" applyNumberFormat="1" applyFont="1"/>
    <xf numFmtId="165" fontId="1" fillId="0" borderId="0" xfId="31" applyNumberFormat="1" applyFont="1" applyAlignment="1">
      <alignment vertical="center" wrapText="1"/>
    </xf>
    <xf numFmtId="0" fontId="0" fillId="0" borderId="0" xfId="0" applyAlignment="1">
      <alignment vertical="center" wrapText="1"/>
    </xf>
    <xf numFmtId="0" fontId="18" fillId="0" borderId="0" xfId="0" applyFont="1"/>
    <xf numFmtId="0" fontId="16" fillId="0" borderId="11" xfId="0" applyFont="1" applyBorder="1" applyAlignment="1">
      <alignment horizontal="justify" vertical="top" wrapText="1"/>
    </xf>
    <xf numFmtId="0" fontId="16" fillId="0" borderId="12" xfId="0" applyFont="1" applyBorder="1" applyAlignment="1">
      <alignment horizontal="justify" vertical="top" wrapText="1"/>
    </xf>
    <xf numFmtId="0" fontId="18" fillId="0" borderId="0" xfId="0" applyFont="1" applyAlignment="1">
      <alignment horizontal="justify" vertical="top" wrapText="1"/>
    </xf>
    <xf numFmtId="0" fontId="19" fillId="0" borderId="0" xfId="0" applyFont="1" applyAlignment="1">
      <alignment horizontal="center"/>
    </xf>
    <xf numFmtId="0" fontId="18" fillId="0" borderId="0" xfId="0" applyFont="1" applyAlignment="1">
      <alignment horizontal="center" vertical="center"/>
    </xf>
    <xf numFmtId="0" fontId="16" fillId="0" borderId="0" xfId="0" applyFont="1" applyAlignment="1">
      <alignment horizontal="center" vertical="top" wrapText="1"/>
    </xf>
    <xf numFmtId="0" fontId="0" fillId="0" borderId="0" xfId="0" applyAlignment="1">
      <alignment horizontal="left" vertical="top" wrapText="1"/>
    </xf>
    <xf numFmtId="0" fontId="18" fillId="0" borderId="0" xfId="0" applyFont="1" applyAlignment="1">
      <alignment vertical="top"/>
    </xf>
    <xf numFmtId="0" fontId="18" fillId="0" borderId="0" xfId="0" applyFont="1" applyAlignment="1">
      <alignment horizontal="left" vertical="top"/>
    </xf>
    <xf numFmtId="9" fontId="1" fillId="0" borderId="0" xfId="43" applyFont="1" applyBorder="1" applyAlignment="1">
      <alignment horizontal="center" vertical="center"/>
    </xf>
    <xf numFmtId="9" fontId="1" fillId="0" borderId="0" xfId="43" applyFont="1"/>
    <xf numFmtId="165" fontId="1" fillId="0" borderId="0" xfId="31" applyNumberFormat="1" applyFont="1" applyFill="1" applyBorder="1"/>
    <xf numFmtId="165" fontId="1" fillId="0" borderId="0" xfId="31" applyNumberFormat="1" applyFont="1" applyFill="1" applyBorder="1" applyAlignment="1">
      <alignment vertical="center" wrapText="1"/>
    </xf>
    <xf numFmtId="9" fontId="0" fillId="0" borderId="0" xfId="43" applyFont="1" applyFill="1" applyBorder="1" applyAlignment="1">
      <alignment horizontal="center"/>
    </xf>
    <xf numFmtId="166" fontId="0" fillId="0" borderId="0" xfId="0" applyNumberFormat="1"/>
    <xf numFmtId="0" fontId="17" fillId="35" borderId="0" xfId="0" applyFont="1" applyFill="1" applyAlignment="1">
      <alignment vertical="center" wrapText="1"/>
    </xf>
    <xf numFmtId="0" fontId="17" fillId="35" borderId="0" xfId="0" applyFont="1" applyFill="1" applyAlignment="1">
      <alignment vertical="top" wrapText="1"/>
    </xf>
    <xf numFmtId="167" fontId="17" fillId="35" borderId="18" xfId="0" applyNumberFormat="1" applyFont="1" applyFill="1" applyBorder="1" applyAlignment="1">
      <alignment horizontal="right" vertical="top" wrapText="1"/>
    </xf>
    <xf numFmtId="167" fontId="17" fillId="35" borderId="19" xfId="0" applyNumberFormat="1" applyFont="1" applyFill="1" applyBorder="1" applyAlignment="1">
      <alignment horizontal="center" vertical="top" wrapText="1"/>
    </xf>
    <xf numFmtId="167" fontId="17" fillId="35" borderId="20" xfId="0" applyNumberFormat="1" applyFont="1" applyFill="1" applyBorder="1" applyAlignment="1">
      <alignment horizontal="center" vertical="top" wrapText="1"/>
    </xf>
    <xf numFmtId="167" fontId="0" fillId="33" borderId="21" xfId="0" applyNumberFormat="1" applyFill="1" applyBorder="1"/>
    <xf numFmtId="9" fontId="1" fillId="33" borderId="22" xfId="43" applyFont="1" applyFill="1" applyBorder="1" applyAlignment="1">
      <alignment horizontal="center" vertical="center"/>
    </xf>
    <xf numFmtId="49" fontId="17" fillId="35" borderId="0" xfId="0" applyNumberFormat="1" applyFont="1" applyFill="1" applyAlignment="1">
      <alignment horizontal="left"/>
    </xf>
    <xf numFmtId="167" fontId="17" fillId="35" borderId="20" xfId="0" applyNumberFormat="1" applyFont="1" applyFill="1" applyBorder="1"/>
    <xf numFmtId="9" fontId="17" fillId="35" borderId="23" xfId="43" applyFont="1" applyFill="1" applyBorder="1" applyAlignment="1">
      <alignment horizontal="center"/>
    </xf>
    <xf numFmtId="167" fontId="17" fillId="35" borderId="0" xfId="0" applyNumberFormat="1" applyFont="1" applyFill="1"/>
    <xf numFmtId="167" fontId="16" fillId="0" borderId="1" xfId="0" applyNumberFormat="1" applyFont="1" applyBorder="1"/>
    <xf numFmtId="167" fontId="1" fillId="0" borderId="1" xfId="31" applyNumberFormat="1" applyFont="1" applyBorder="1"/>
    <xf numFmtId="167" fontId="16" fillId="0" borderId="1" xfId="31" applyNumberFormat="1" applyFont="1" applyBorder="1"/>
    <xf numFmtId="167" fontId="16" fillId="33" borderId="0" xfId="0" applyNumberFormat="1" applyFont="1" applyFill="1"/>
    <xf numFmtId="167" fontId="16" fillId="33" borderId="0" xfId="31" applyNumberFormat="1" applyFont="1" applyFill="1"/>
    <xf numFmtId="167" fontId="16" fillId="34" borderId="0" xfId="0" applyNumberFormat="1" applyFont="1" applyFill="1"/>
    <xf numFmtId="167" fontId="1" fillId="34" borderId="0" xfId="31" applyNumberFormat="1" applyFont="1" applyFill="1"/>
    <xf numFmtId="167" fontId="16" fillId="34" borderId="0" xfId="31" applyNumberFormat="1" applyFont="1" applyFill="1"/>
    <xf numFmtId="167" fontId="16" fillId="0" borderId="0" xfId="0" applyNumberFormat="1" applyFont="1" applyAlignment="1">
      <alignment horizontal="left" vertical="center" indent="3"/>
    </xf>
    <xf numFmtId="167" fontId="1" fillId="0" borderId="0" xfId="31" applyNumberFormat="1" applyFont="1"/>
    <xf numFmtId="167" fontId="0" fillId="0" borderId="0" xfId="0" applyNumberFormat="1" applyAlignment="1">
      <alignment vertical="center" wrapText="1"/>
    </xf>
    <xf numFmtId="167" fontId="16" fillId="0" borderId="0" xfId="0" applyNumberFormat="1" applyFont="1" applyAlignment="1">
      <alignment horizontal="center"/>
    </xf>
    <xf numFmtId="167" fontId="0" fillId="0" borderId="0" xfId="0" applyNumberFormat="1"/>
    <xf numFmtId="167" fontId="19" fillId="0" borderId="0" xfId="0" applyNumberFormat="1" applyFont="1" applyAlignment="1">
      <alignment horizontal="center"/>
    </xf>
    <xf numFmtId="167" fontId="16" fillId="0" borderId="0" xfId="0" applyNumberFormat="1" applyFont="1"/>
    <xf numFmtId="168" fontId="0" fillId="0" borderId="0" xfId="31" applyNumberFormat="1" applyFont="1"/>
    <xf numFmtId="3" fontId="16" fillId="33" borderId="0" xfId="31" applyNumberFormat="1" applyFont="1" applyFill="1"/>
    <xf numFmtId="167" fontId="16" fillId="33" borderId="0" xfId="31" quotePrefix="1" applyNumberFormat="1" applyFont="1" applyFill="1" applyAlignment="1">
      <alignment horizontal="right"/>
    </xf>
    <xf numFmtId="167" fontId="16" fillId="33" borderId="0" xfId="31" applyNumberFormat="1" applyFont="1" applyFill="1" applyAlignment="1">
      <alignment horizontal="right"/>
    </xf>
    <xf numFmtId="168" fontId="1" fillId="0" borderId="0" xfId="31" applyNumberFormat="1" applyFont="1"/>
    <xf numFmtId="165" fontId="3" fillId="0" borderId="0" xfId="31" applyNumberFormat="1" applyFont="1" applyFill="1" applyBorder="1"/>
    <xf numFmtId="0" fontId="3" fillId="0" borderId="0" xfId="0" applyFont="1" applyAlignment="1">
      <alignment vertical="center" wrapText="1"/>
    </xf>
    <xf numFmtId="166" fontId="20" fillId="0" borderId="0" xfId="31" quotePrefix="1" applyNumberFormat="1" applyFont="1" applyFill="1" applyBorder="1" applyAlignment="1">
      <alignment horizontal="center"/>
    </xf>
    <xf numFmtId="165" fontId="20" fillId="0" borderId="0" xfId="31" applyNumberFormat="1" applyFont="1" applyFill="1" applyBorder="1"/>
    <xf numFmtId="166" fontId="20" fillId="0" borderId="0" xfId="31" applyNumberFormat="1" applyFont="1" applyFill="1" applyBorder="1" applyAlignment="1">
      <alignment horizontal="center"/>
    </xf>
    <xf numFmtId="0" fontId="3" fillId="0" borderId="0" xfId="0" applyFont="1"/>
    <xf numFmtId="167" fontId="20" fillId="0" borderId="0" xfId="31" applyNumberFormat="1" applyFont="1" applyFill="1"/>
    <xf numFmtId="167" fontId="3" fillId="0" borderId="0" xfId="31" applyNumberFormat="1" applyFont="1"/>
    <xf numFmtId="165" fontId="3" fillId="0" borderId="0" xfId="31" applyNumberFormat="1" applyFont="1"/>
    <xf numFmtId="9" fontId="20" fillId="0" borderId="0" xfId="43" applyFont="1" applyAlignment="1">
      <alignment horizontal="left" vertical="center" indent="3"/>
    </xf>
    <xf numFmtId="167" fontId="20" fillId="0" borderId="0" xfId="0" applyNumberFormat="1" applyFont="1" applyAlignment="1">
      <alignment horizontal="left" vertical="center" indent="3"/>
    </xf>
    <xf numFmtId="9" fontId="16" fillId="0" borderId="0" xfId="43" applyFont="1" applyAlignment="1">
      <alignment horizontal="center"/>
    </xf>
    <xf numFmtId="167" fontId="20" fillId="0" borderId="0" xfId="31" applyNumberFormat="1" applyFont="1"/>
    <xf numFmtId="167" fontId="20" fillId="0" borderId="0" xfId="0" quotePrefix="1" applyNumberFormat="1" applyFont="1"/>
    <xf numFmtId="165" fontId="20" fillId="0" borderId="0" xfId="31" applyNumberFormat="1" applyFont="1"/>
    <xf numFmtId="0" fontId="20" fillId="0" borderId="0" xfId="0" applyFont="1"/>
    <xf numFmtId="0" fontId="16" fillId="0" borderId="0" xfId="0" applyFont="1" applyAlignment="1">
      <alignment horizontal="left" vertical="center" indent="3"/>
    </xf>
    <xf numFmtId="0" fontId="16" fillId="0" borderId="0" xfId="0" applyFont="1" applyAlignment="1">
      <alignment horizontal="left" vertical="center" wrapText="1" indent="3"/>
    </xf>
    <xf numFmtId="0" fontId="16" fillId="33" borderId="0" xfId="0" applyFont="1" applyFill="1"/>
    <xf numFmtId="166" fontId="16" fillId="33" borderId="0" xfId="31" quotePrefix="1" applyNumberFormat="1" applyFont="1" applyFill="1" applyAlignment="1">
      <alignment horizontal="center"/>
    </xf>
    <xf numFmtId="166" fontId="16" fillId="33" borderId="0" xfId="31" applyNumberFormat="1" applyFont="1" applyFill="1" applyAlignment="1">
      <alignment horizontal="center"/>
    </xf>
    <xf numFmtId="167" fontId="16" fillId="0" borderId="0" xfId="31" applyNumberFormat="1" applyFont="1" applyFill="1"/>
    <xf numFmtId="167" fontId="16" fillId="0" borderId="0" xfId="0" applyNumberFormat="1" applyFont="1" applyAlignment="1">
      <alignment horizontal="center" vertical="center" wrapText="1"/>
    </xf>
    <xf numFmtId="167" fontId="16" fillId="33" borderId="0" xfId="31" quotePrefix="1" applyNumberFormat="1" applyFont="1" applyFill="1" applyAlignment="1">
      <alignment horizontal="center"/>
    </xf>
    <xf numFmtId="167" fontId="16" fillId="33" borderId="0" xfId="31" applyNumberFormat="1" applyFont="1" applyFill="1" applyAlignment="1">
      <alignment horizontal="center"/>
    </xf>
    <xf numFmtId="0" fontId="18" fillId="36" borderId="0" xfId="0" applyFont="1" applyFill="1" applyAlignment="1">
      <alignment vertical="top"/>
    </xf>
    <xf numFmtId="165" fontId="1" fillId="36" borderId="0" xfId="31" applyNumberFormat="1" applyFont="1" applyFill="1"/>
    <xf numFmtId="0" fontId="18" fillId="0" borderId="0" xfId="0" applyFont="1" applyAlignment="1">
      <alignment horizontal="center" vertical="center"/>
    </xf>
    <xf numFmtId="0" fontId="16" fillId="0" borderId="13" xfId="0" applyFont="1" applyBorder="1" applyAlignment="1">
      <alignment horizontal="center" vertical="top" wrapText="1"/>
    </xf>
    <xf numFmtId="0" fontId="16" fillId="0" borderId="14" xfId="0" applyFont="1" applyBorder="1" applyAlignment="1">
      <alignment horizontal="center" vertical="top" wrapText="1"/>
    </xf>
    <xf numFmtId="0" fontId="16" fillId="0" borderId="15" xfId="0" applyFont="1" applyBorder="1" applyAlignment="1">
      <alignment horizontal="center"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0" fillId="0" borderId="15" xfId="0" applyBorder="1" applyAlignment="1">
      <alignment horizontal="left" vertical="top" wrapText="1"/>
    </xf>
    <xf numFmtId="167" fontId="17" fillId="35" borderId="16" xfId="0" applyNumberFormat="1" applyFont="1" applyFill="1" applyBorder="1" applyAlignment="1">
      <alignment horizontal="center" vertical="center" wrapText="1"/>
    </xf>
    <xf numFmtId="167" fontId="17" fillId="35" borderId="17" xfId="0" applyNumberFormat="1" applyFont="1" applyFill="1" applyBorder="1" applyAlignment="1">
      <alignment horizontal="center" vertical="center" wrapText="1"/>
    </xf>
    <xf numFmtId="167" fontId="17" fillId="35" borderId="0" xfId="0" applyNumberFormat="1" applyFont="1" applyFill="1" applyAlignment="1">
      <alignment horizontal="center" vertical="center" wrapText="1"/>
    </xf>
    <xf numFmtId="0" fontId="19" fillId="0" borderId="0" xfId="0" applyFont="1" applyAlignment="1">
      <alignment horizontal="center"/>
    </xf>
    <xf numFmtId="167" fontId="19" fillId="0" borderId="0" xfId="0" applyNumberFormat="1" applyFont="1" applyAlignment="1">
      <alignment horizontal="center"/>
    </xf>
  </cellXfs>
  <cellStyles count="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40 % - Accent1" xfId="7" builtinId="31" customBuiltin="1"/>
    <cellStyle name="40 % - Accent2" xfId="8" builtinId="35" customBuiltin="1"/>
    <cellStyle name="40 % - Accent3" xfId="9" builtinId="39" customBuiltin="1"/>
    <cellStyle name="40 % - Accent4" xfId="10" builtinId="43" customBuiltin="1"/>
    <cellStyle name="40 % - Accent5" xfId="11" builtinId="47" customBuiltin="1"/>
    <cellStyle name="40 % - Accent6" xfId="12" builtinId="51" customBuiltin="1"/>
    <cellStyle name="60 % - Accent1" xfId="13" builtinId="32" customBuiltin="1"/>
    <cellStyle name="60 % - Accent2" xfId="14" builtinId="36" customBuiltin="1"/>
    <cellStyle name="60 % - Accent3" xfId="15" builtinId="40" customBuiltin="1"/>
    <cellStyle name="60 % - Accent4" xfId="16" builtinId="44" customBuiltin="1"/>
    <cellStyle name="60 % - Accent5" xfId="17" builtinId="48" customBuiltin="1"/>
    <cellStyle name="60 %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Avertissement" xfId="25" builtinId="11" customBuiltin="1"/>
    <cellStyle name="Calcul" xfId="26" builtinId="22" customBuiltin="1"/>
    <cellStyle name="Cellule liée" xfId="27" builtinId="24" customBuiltin="1"/>
    <cellStyle name="Entrée" xfId="29" builtinId="20" customBuiltin="1"/>
    <cellStyle name="Insatisfaisant" xfId="30" builtinId="27" customBuiltin="1"/>
    <cellStyle name="Milliers" xfId="31" builtinId="3"/>
    <cellStyle name="Neutre" xfId="32" builtinId="28" customBuiltin="1"/>
    <cellStyle name="Normal" xfId="0" builtinId="0"/>
    <cellStyle name="Note" xfId="28" builtinId="10" customBuiltin="1"/>
    <cellStyle name="Pourcentage" xfId="43" builtinId="5"/>
    <cellStyle name="Satisfaisant" xfId="33" builtinId="26" customBuiltin="1"/>
    <cellStyle name="Sortie" xfId="34" builtinId="21" customBuiltin="1"/>
    <cellStyle name="Texte explicatif" xfId="35" builtinId="53" customBuiltin="1"/>
    <cellStyle name="Titre" xfId="36" builtinId="15" customBuiltin="1"/>
    <cellStyle name="Titre 1" xfId="37" builtinId="16" customBuiltin="1"/>
    <cellStyle name="Titre 2" xfId="38" builtinId="17" customBuiltin="1"/>
    <cellStyle name="Titre 3" xfId="39" builtinId="18" customBuiltin="1"/>
    <cellStyle name="Titre 4" xfId="40" builtinId="19" customBuiltin="1"/>
    <cellStyle name="Total" xfId="41" builtinId="25" customBuiltin="1"/>
    <cellStyle name="Vérification" xfId="42" builtinId="23"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38100</xdr:colOff>
      <xdr:row>3</xdr:row>
      <xdr:rowOff>1</xdr:rowOff>
    </xdr:from>
    <xdr:to>
      <xdr:col>10</xdr:col>
      <xdr:colOff>685800</xdr:colOff>
      <xdr:row>7</xdr:row>
      <xdr:rowOff>7621</xdr:rowOff>
    </xdr:to>
    <xdr:sp macro="" textlink="">
      <xdr:nvSpPr>
        <xdr:cNvPr id="5" name="ZoneTexte 4">
          <a:extLst>
            <a:ext uri="{FF2B5EF4-FFF2-40B4-BE49-F238E27FC236}">
              <a16:creationId xmlns:a16="http://schemas.microsoft.com/office/drawing/2014/main" id="{00000000-0008-0000-0000-000005000000}"/>
            </a:ext>
          </a:extLst>
        </xdr:cNvPr>
        <xdr:cNvSpPr txBox="1"/>
      </xdr:nvSpPr>
      <xdr:spPr>
        <a:xfrm>
          <a:off x="38100" y="579121"/>
          <a:ext cx="10767060" cy="73914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fr-FR" sz="1100">
              <a:solidFill>
                <a:schemeClr val="dk1"/>
              </a:solidFill>
              <a:latin typeface="+mn-lt"/>
              <a:ea typeface="+mn-ea"/>
              <a:cs typeface="+mn-cs"/>
            </a:rPr>
            <a:t>La publication des statistiques officielles du commerce extérieur revient à l'Institut National de la Statistique selon les termes de l'Accord de Partenariat de Travail entre ce dernier et la Douane. Par conséquent, les statistiques présentées sur ce site ne concernent que les données issues du système informatique et statistique de la Douane. Elles se réfèrent aux importations et aux exportations de Madagascar en direct de / ou vers l'Etranger. Les montants se rapportent à la valeur en douane des marchandises et sont libellés en milliard d'Ariary et les poids, au poids net en millier de tonne.</a:t>
          </a:r>
        </a:p>
        <a:p>
          <a:pPr algn="ctr"/>
          <a:endParaRPr lang="fr-FR" sz="1100">
            <a:solidFill>
              <a:schemeClr val="dk1"/>
            </a:solidFill>
            <a:latin typeface="+mn-lt"/>
            <a:ea typeface="+mn-ea"/>
            <a:cs typeface="+mn-cs"/>
          </a:endParaRPr>
        </a:p>
        <a:p>
          <a:pPr marL="0" marR="0" indent="0" algn="ctr" defTabSz="914400" eaLnBrk="1" fontAlgn="auto" latinLnBrk="0" hangingPunct="1">
            <a:lnSpc>
              <a:spcPct val="100000"/>
            </a:lnSpc>
            <a:spcBef>
              <a:spcPts val="0"/>
            </a:spcBef>
            <a:spcAft>
              <a:spcPts val="0"/>
            </a:spcAft>
            <a:buClrTx/>
            <a:buSzTx/>
            <a:buFontTx/>
            <a:buNone/>
            <a:tabLst/>
            <a:defRPr/>
          </a:pPr>
          <a:r>
            <a:rPr lang="fr-FR" sz="1100" b="1">
              <a:solidFill>
                <a:schemeClr val="dk1"/>
              </a:solidFill>
              <a:latin typeface="+mn-lt"/>
              <a:ea typeface="+mn-ea"/>
              <a:cs typeface="+mn-cs"/>
            </a:rPr>
            <a:t>Liste des Abréviations</a:t>
          </a:r>
          <a:endParaRPr lang="fr-FR" sz="1100">
            <a:solidFill>
              <a:schemeClr val="dk1"/>
            </a:solidFill>
            <a:latin typeface="+mn-lt"/>
            <a:ea typeface="+mn-ea"/>
            <a:cs typeface="+mn-cs"/>
          </a:endParaRPr>
        </a:p>
        <a:p>
          <a:pPr algn="ctr"/>
          <a:endParaRPr lang="fr-FR" sz="1100"/>
        </a:p>
      </xdr:txBody>
    </xdr:sp>
    <xdr:clientData/>
  </xdr:twoCellAnchor>
  <xdr:twoCellAnchor>
    <xdr:from>
      <xdr:col>0</xdr:col>
      <xdr:colOff>53340</xdr:colOff>
      <xdr:row>18</xdr:row>
      <xdr:rowOff>114300</xdr:rowOff>
    </xdr:from>
    <xdr:to>
      <xdr:col>10</xdr:col>
      <xdr:colOff>723900</xdr:colOff>
      <xdr:row>20</xdr:row>
      <xdr:rowOff>182880</xdr:rowOff>
    </xdr:to>
    <xdr:sp macro="" textlink="">
      <xdr:nvSpPr>
        <xdr:cNvPr id="3" name="ZoneTexte 2">
          <a:extLst>
            <a:ext uri="{FF2B5EF4-FFF2-40B4-BE49-F238E27FC236}">
              <a16:creationId xmlns:a16="http://schemas.microsoft.com/office/drawing/2014/main" id="{00000000-0008-0000-0000-000003000000}"/>
            </a:ext>
          </a:extLst>
        </xdr:cNvPr>
        <xdr:cNvSpPr txBox="1"/>
      </xdr:nvSpPr>
      <xdr:spPr>
        <a:xfrm>
          <a:off x="53340" y="3771900"/>
          <a:ext cx="10789920" cy="46482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fr-FR" sz="1100"/>
            <a:t>Les importations et</a:t>
          </a:r>
          <a:r>
            <a:rPr lang="fr-FR" sz="1100" baseline="0"/>
            <a:t> les exportations </a:t>
          </a:r>
          <a:r>
            <a:rPr lang="fr-FR" sz="1100"/>
            <a:t>détaillées ci-dessous comprennent celles des zones et entreprises franches. Les</a:t>
          </a:r>
          <a:r>
            <a:rPr lang="fr-FR" sz="1100" baseline="0"/>
            <a:t> statistiques des périodes précédentes sont mises à jour au fur et à mesure des liquidations. La conversion en USD suit le cours des changes utilisé pour les opérations de dédouanement.</a:t>
          </a:r>
          <a:endParaRPr lang="fr-FR"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298"/>
  <sheetViews>
    <sheetView showGridLines="0" tabSelected="1" topLeftCell="A245" workbookViewId="0">
      <selection activeCell="D254" sqref="D254:D296"/>
    </sheetView>
  </sheetViews>
  <sheetFormatPr baseColWidth="10" defaultRowHeight="14.4" x14ac:dyDescent="0.3"/>
  <cols>
    <col min="1" max="1" width="51" customWidth="1"/>
    <col min="2" max="2" width="12" style="1" bestFit="1" customWidth="1"/>
    <col min="3" max="3" width="11.44140625" style="1" bestFit="1" customWidth="1"/>
    <col min="4" max="4" width="10.88671875" style="1" bestFit="1" customWidth="1"/>
    <col min="5" max="5" width="10.77734375" style="1" bestFit="1" customWidth="1"/>
    <col min="6" max="6" width="10.44140625" style="1" bestFit="1" customWidth="1"/>
    <col min="7" max="7" width="10.5546875" style="1" bestFit="1" customWidth="1"/>
    <col min="8" max="8" width="10.6640625" style="1" bestFit="1" customWidth="1"/>
    <col min="9" max="9" width="10.44140625" style="1" bestFit="1" customWidth="1"/>
    <col min="10" max="11" width="11.6640625" style="1" customWidth="1"/>
    <col min="12" max="13" width="11.5546875" style="1" customWidth="1"/>
    <col min="14" max="14" width="11.88671875" style="1" bestFit="1" customWidth="1"/>
    <col min="15" max="15" width="10.77734375" style="51" bestFit="1" customWidth="1"/>
    <col min="16" max="16" width="5.109375" style="16" bestFit="1" customWidth="1"/>
    <col min="17" max="18" width="11.44140625" style="1"/>
  </cols>
  <sheetData>
    <row r="1" spans="1:12" ht="15.6" x14ac:dyDescent="0.3">
      <c r="A1" s="78" t="s">
        <v>96</v>
      </c>
      <c r="B1" s="78"/>
      <c r="C1" s="78"/>
      <c r="D1" s="78"/>
      <c r="E1" s="78"/>
      <c r="F1" s="78"/>
      <c r="G1" s="78"/>
      <c r="H1" s="78"/>
      <c r="I1" s="78"/>
      <c r="J1" s="78"/>
      <c r="K1" s="78"/>
      <c r="L1" s="9"/>
    </row>
    <row r="2" spans="1:12" ht="15.6" x14ac:dyDescent="0.3">
      <c r="A2" s="4" t="s">
        <v>18</v>
      </c>
    </row>
    <row r="9" spans="1:12" ht="15.75" customHeight="1" thickBot="1" x14ac:dyDescent="0.35"/>
    <row r="10" spans="1:12" ht="15.75" customHeight="1" thickBot="1" x14ac:dyDescent="0.35">
      <c r="A10" s="5" t="s">
        <v>19</v>
      </c>
      <c r="B10" s="79" t="s">
        <v>20</v>
      </c>
      <c r="C10" s="80"/>
      <c r="D10" s="80"/>
      <c r="E10" s="80"/>
      <c r="F10" s="80"/>
      <c r="G10" s="80"/>
      <c r="H10" s="80"/>
      <c r="I10" s="80"/>
      <c r="J10" s="80"/>
      <c r="K10" s="81"/>
      <c r="L10" s="10"/>
    </row>
    <row r="11" spans="1:12" ht="15.75" customHeight="1" thickBot="1" x14ac:dyDescent="0.35">
      <c r="A11" s="6" t="s">
        <v>2</v>
      </c>
      <c r="B11" s="82" t="s">
        <v>21</v>
      </c>
      <c r="C11" s="83"/>
      <c r="D11" s="83"/>
      <c r="E11" s="83"/>
      <c r="F11" s="83"/>
      <c r="G11" s="83"/>
      <c r="H11" s="83"/>
      <c r="I11" s="83"/>
      <c r="J11" s="83"/>
      <c r="K11" s="84"/>
      <c r="L11" s="11"/>
    </row>
    <row r="12" spans="1:12" ht="15.75" customHeight="1" thickBot="1" x14ac:dyDescent="0.35">
      <c r="A12" s="6" t="s">
        <v>22</v>
      </c>
      <c r="B12" s="82" t="s">
        <v>23</v>
      </c>
      <c r="C12" s="83"/>
      <c r="D12" s="83"/>
      <c r="E12" s="83"/>
      <c r="F12" s="83"/>
      <c r="G12" s="83"/>
      <c r="H12" s="83"/>
      <c r="I12" s="83"/>
      <c r="J12" s="83"/>
      <c r="K12" s="84"/>
      <c r="L12" s="11"/>
    </row>
    <row r="13" spans="1:12" ht="15.75" customHeight="1" thickBot="1" x14ac:dyDescent="0.35">
      <c r="A13" s="6" t="s">
        <v>24</v>
      </c>
      <c r="B13" s="82" t="s">
        <v>25</v>
      </c>
      <c r="C13" s="83"/>
      <c r="D13" s="83"/>
      <c r="E13" s="83"/>
      <c r="F13" s="83"/>
      <c r="G13" s="83"/>
      <c r="H13" s="83"/>
      <c r="I13" s="83"/>
      <c r="J13" s="83"/>
      <c r="K13" s="84"/>
      <c r="L13" s="11"/>
    </row>
    <row r="14" spans="1:12" ht="15.75" customHeight="1" thickBot="1" x14ac:dyDescent="0.35">
      <c r="A14" s="6" t="s">
        <v>7</v>
      </c>
      <c r="B14" s="82" t="s">
        <v>26</v>
      </c>
      <c r="C14" s="83"/>
      <c r="D14" s="83"/>
      <c r="E14" s="83"/>
      <c r="F14" s="83"/>
      <c r="G14" s="83"/>
      <c r="H14" s="83"/>
      <c r="I14" s="83"/>
      <c r="J14" s="83"/>
      <c r="K14" s="84"/>
      <c r="L14" s="11"/>
    </row>
    <row r="15" spans="1:12" ht="15.75" customHeight="1" thickBot="1" x14ac:dyDescent="0.35">
      <c r="A15" s="6" t="s">
        <v>8</v>
      </c>
      <c r="B15" s="82" t="s">
        <v>29</v>
      </c>
      <c r="C15" s="83"/>
      <c r="D15" s="83"/>
      <c r="E15" s="83"/>
      <c r="F15" s="83"/>
      <c r="G15" s="83"/>
      <c r="H15" s="83"/>
      <c r="I15" s="83"/>
      <c r="J15" s="83"/>
      <c r="K15" s="84"/>
      <c r="L15" s="11"/>
    </row>
    <row r="16" spans="1:12" ht="15.75" customHeight="1" thickBot="1" x14ac:dyDescent="0.35">
      <c r="A16" s="6" t="s">
        <v>48</v>
      </c>
      <c r="B16" s="82" t="s">
        <v>49</v>
      </c>
      <c r="C16" s="83"/>
      <c r="D16" s="83"/>
      <c r="E16" s="83"/>
      <c r="F16" s="83"/>
      <c r="G16" s="83"/>
      <c r="H16" s="83"/>
      <c r="I16" s="83"/>
      <c r="J16" s="83"/>
      <c r="K16" s="84"/>
      <c r="L16" s="11"/>
    </row>
    <row r="18" spans="1:14" ht="15.6" x14ac:dyDescent="0.3">
      <c r="A18" s="7" t="s">
        <v>27</v>
      </c>
    </row>
    <row r="19" spans="1:14" ht="15.6" x14ac:dyDescent="0.3">
      <c r="A19" s="7"/>
    </row>
    <row r="20" spans="1:14" ht="15.6" x14ac:dyDescent="0.3">
      <c r="A20" s="7"/>
    </row>
    <row r="21" spans="1:14" ht="15.6" x14ac:dyDescent="0.3">
      <c r="A21" s="7"/>
    </row>
    <row r="23" spans="1:14" ht="15.6" x14ac:dyDescent="0.3">
      <c r="A23" s="88" t="s">
        <v>74</v>
      </c>
      <c r="B23" s="88"/>
      <c r="C23" s="88"/>
      <c r="D23" s="88"/>
      <c r="E23" s="88"/>
      <c r="F23" s="88"/>
      <c r="G23" s="88"/>
      <c r="H23" s="88"/>
      <c r="I23" s="88"/>
      <c r="J23" s="88"/>
      <c r="K23" s="88"/>
      <c r="L23" s="8"/>
    </row>
    <row r="24" spans="1:14" x14ac:dyDescent="0.3">
      <c r="A24" s="67" t="s">
        <v>97</v>
      </c>
      <c r="B24" s="68"/>
      <c r="C24" s="68"/>
      <c r="D24" s="68"/>
      <c r="E24" s="68"/>
      <c r="F24" s="68"/>
      <c r="G24" s="68"/>
      <c r="H24" s="68"/>
      <c r="I24" s="68"/>
      <c r="J24" s="2"/>
      <c r="K24" s="2"/>
      <c r="L24" s="2"/>
      <c r="M24" s="2"/>
      <c r="N24" s="2"/>
    </row>
    <row r="25" spans="1:14" x14ac:dyDescent="0.3">
      <c r="B25"/>
    </row>
    <row r="26" spans="1:14" x14ac:dyDescent="0.3">
      <c r="A26" s="69" t="s">
        <v>98</v>
      </c>
      <c r="B26" s="70" t="s">
        <v>16</v>
      </c>
      <c r="C26" s="70" t="s">
        <v>30</v>
      </c>
      <c r="D26" s="70" t="s">
        <v>32</v>
      </c>
      <c r="E26" s="70" t="s">
        <v>33</v>
      </c>
      <c r="F26" s="70" t="s">
        <v>34</v>
      </c>
      <c r="G26" s="70" t="s">
        <v>35</v>
      </c>
      <c r="H26" s="70" t="s">
        <v>36</v>
      </c>
      <c r="I26" s="70" t="s">
        <v>37</v>
      </c>
      <c r="J26" s="70" t="s">
        <v>38</v>
      </c>
      <c r="K26" s="70" t="s">
        <v>39</v>
      </c>
      <c r="L26" s="70" t="s">
        <v>40</v>
      </c>
      <c r="M26" s="70" t="s">
        <v>41</v>
      </c>
      <c r="N26" s="71" t="s">
        <v>31</v>
      </c>
    </row>
    <row r="27" spans="1:14" x14ac:dyDescent="0.3">
      <c r="A27" s="31" t="s">
        <v>99</v>
      </c>
      <c r="B27" s="32">
        <v>203.44822027300023</v>
      </c>
      <c r="C27" s="32">
        <v>179.96133108400028</v>
      </c>
      <c r="D27" s="32">
        <v>221.46087062600012</v>
      </c>
      <c r="E27" s="32">
        <v>190.65168983099997</v>
      </c>
      <c r="F27" s="32">
        <v>169.48469256399983</v>
      </c>
      <c r="G27" s="32">
        <v>266.025547964</v>
      </c>
      <c r="H27" s="32">
        <v>137.39145243600024</v>
      </c>
      <c r="I27" s="32">
        <v>113.17803325800003</v>
      </c>
      <c r="J27" s="32">
        <v>111.55628133899985</v>
      </c>
      <c r="K27" s="32">
        <v>121.47790232599993</v>
      </c>
      <c r="L27" s="32">
        <v>190.21102686100033</v>
      </c>
      <c r="M27" s="32"/>
      <c r="N27" s="33">
        <f>SUM(B27:M27)</f>
        <v>1904.847048562001</v>
      </c>
    </row>
    <row r="28" spans="1:14" x14ac:dyDescent="0.3">
      <c r="A28" s="31" t="s">
        <v>100</v>
      </c>
      <c r="B28" s="32">
        <v>25.774507175999997</v>
      </c>
      <c r="C28" s="32">
        <v>22.643851151</v>
      </c>
      <c r="D28" s="32">
        <v>23.750003461999999</v>
      </c>
      <c r="E28" s="32">
        <v>54.802659245999976</v>
      </c>
      <c r="F28" s="32">
        <v>59.720562945000012</v>
      </c>
      <c r="G28" s="32">
        <v>39.843886390999991</v>
      </c>
      <c r="H28" s="32">
        <v>39.720707400000002</v>
      </c>
      <c r="I28" s="32">
        <v>26.212082383000016</v>
      </c>
      <c r="J28" s="32">
        <v>34.516763033999993</v>
      </c>
      <c r="K28" s="32">
        <v>38.897401852999991</v>
      </c>
      <c r="L28" s="32">
        <v>36.634698666999988</v>
      </c>
      <c r="M28" s="32"/>
      <c r="N28" s="33">
        <f t="shared" ref="N28:N35" si="0">SUM(B28:M28)</f>
        <v>402.51712370799993</v>
      </c>
    </row>
    <row r="29" spans="1:14" x14ac:dyDescent="0.3">
      <c r="A29" s="31" t="s">
        <v>101</v>
      </c>
      <c r="B29" s="32">
        <v>47.71679175000002</v>
      </c>
      <c r="C29" s="32">
        <v>50.641589863000014</v>
      </c>
      <c r="D29" s="32">
        <v>48.064892276999998</v>
      </c>
      <c r="E29" s="32">
        <v>60.062184333000019</v>
      </c>
      <c r="F29" s="32">
        <v>36.537717319999999</v>
      </c>
      <c r="G29" s="32">
        <v>41.481410238000009</v>
      </c>
      <c r="H29" s="32">
        <v>28.237293534999999</v>
      </c>
      <c r="I29" s="32">
        <v>40.760234779000015</v>
      </c>
      <c r="J29" s="32">
        <v>30.297084008000002</v>
      </c>
      <c r="K29" s="32">
        <v>27.035806524000002</v>
      </c>
      <c r="L29" s="32">
        <v>41.48536260800001</v>
      </c>
      <c r="M29" s="32"/>
      <c r="N29" s="33">
        <f t="shared" si="0"/>
        <v>452.32036723500011</v>
      </c>
    </row>
    <row r="30" spans="1:14" x14ac:dyDescent="0.3">
      <c r="A30" s="31" t="s">
        <v>102</v>
      </c>
      <c r="B30" s="32">
        <v>273.322978659</v>
      </c>
      <c r="C30" s="32">
        <v>203.958568587</v>
      </c>
      <c r="D30" s="32">
        <v>87.930825019999986</v>
      </c>
      <c r="E30" s="32">
        <v>30.474651587</v>
      </c>
      <c r="F30" s="32">
        <v>168.04196079099998</v>
      </c>
      <c r="G30" s="32">
        <v>132.892645039</v>
      </c>
      <c r="H30" s="32">
        <v>347.53585616399988</v>
      </c>
      <c r="I30" s="32">
        <v>191.89451417499998</v>
      </c>
      <c r="J30" s="32">
        <v>231.28000248300006</v>
      </c>
      <c r="K30" s="32">
        <v>319.24754757000005</v>
      </c>
      <c r="L30" s="32">
        <v>230.602832202</v>
      </c>
      <c r="M30" s="32"/>
      <c r="N30" s="33">
        <f t="shared" si="0"/>
        <v>2217.1823822770002</v>
      </c>
    </row>
    <row r="31" spans="1:14" x14ac:dyDescent="0.3">
      <c r="A31" s="31" t="s">
        <v>103</v>
      </c>
      <c r="B31" s="32">
        <v>20.368807784000008</v>
      </c>
      <c r="C31" s="32">
        <v>33.03971819800001</v>
      </c>
      <c r="D31" s="32">
        <v>28.807508147999989</v>
      </c>
      <c r="E31" s="32">
        <v>41.776618794000008</v>
      </c>
      <c r="F31" s="32">
        <v>40.111588151000028</v>
      </c>
      <c r="G31" s="32">
        <v>25.396207807999993</v>
      </c>
      <c r="H31" s="32">
        <v>55.563969454000009</v>
      </c>
      <c r="I31" s="32">
        <v>34.393284469000001</v>
      </c>
      <c r="J31" s="32">
        <v>43.14684893200004</v>
      </c>
      <c r="K31" s="32">
        <v>56.614341074999956</v>
      </c>
      <c r="L31" s="32">
        <v>52.622862963000017</v>
      </c>
      <c r="M31" s="32"/>
      <c r="N31" s="33">
        <f t="shared" si="0"/>
        <v>431.84175577600001</v>
      </c>
    </row>
    <row r="32" spans="1:14" x14ac:dyDescent="0.3">
      <c r="A32" s="31" t="s">
        <v>104</v>
      </c>
      <c r="B32" s="32">
        <v>122.79291668599987</v>
      </c>
      <c r="C32" s="32">
        <v>155.63705603299996</v>
      </c>
      <c r="D32" s="32">
        <v>50.955950483000017</v>
      </c>
      <c r="E32" s="32">
        <v>119.91928110000003</v>
      </c>
      <c r="F32" s="32">
        <v>88.641884540000035</v>
      </c>
      <c r="G32" s="32">
        <v>142.39208392700004</v>
      </c>
      <c r="H32" s="32">
        <v>134.25564352199996</v>
      </c>
      <c r="I32" s="32">
        <v>121.50457595200001</v>
      </c>
      <c r="J32" s="32">
        <v>114.14271822800006</v>
      </c>
      <c r="K32" s="32">
        <v>185.34518917299974</v>
      </c>
      <c r="L32" s="32">
        <v>43.494421539000008</v>
      </c>
      <c r="M32" s="32"/>
      <c r="N32" s="33">
        <f t="shared" si="0"/>
        <v>1279.0817211829997</v>
      </c>
    </row>
    <row r="33" spans="1:14" x14ac:dyDescent="0.3">
      <c r="A33" s="31" t="s">
        <v>105</v>
      </c>
      <c r="B33" s="32">
        <v>189.39170661299977</v>
      </c>
      <c r="C33" s="32">
        <v>195.73805391300016</v>
      </c>
      <c r="D33" s="32">
        <v>211.28843720099979</v>
      </c>
      <c r="E33" s="32">
        <v>189.32672913700011</v>
      </c>
      <c r="F33" s="32">
        <v>248.00979353500048</v>
      </c>
      <c r="G33" s="32">
        <v>224.528776628</v>
      </c>
      <c r="H33" s="32">
        <v>284.46154280300004</v>
      </c>
      <c r="I33" s="32">
        <v>207.76662565800007</v>
      </c>
      <c r="J33" s="32">
        <v>206.62655989699968</v>
      </c>
      <c r="K33" s="32">
        <v>216.4552143139999</v>
      </c>
      <c r="L33" s="32">
        <v>177.37263338500017</v>
      </c>
      <c r="M33" s="32"/>
      <c r="N33" s="33">
        <f t="shared" si="0"/>
        <v>2350.9660730840001</v>
      </c>
    </row>
    <row r="34" spans="1:14" x14ac:dyDescent="0.3">
      <c r="A34" s="31" t="s">
        <v>0</v>
      </c>
      <c r="B34" s="32">
        <v>95.660853077000084</v>
      </c>
      <c r="C34" s="32">
        <v>96.179603240999867</v>
      </c>
      <c r="D34" s="32">
        <v>85.33674338999991</v>
      </c>
      <c r="E34" s="32">
        <v>99.465623288000117</v>
      </c>
      <c r="F34" s="32">
        <v>83.697883617999992</v>
      </c>
      <c r="G34" s="32">
        <v>80.672866126999892</v>
      </c>
      <c r="H34" s="32">
        <v>91.108008193999979</v>
      </c>
      <c r="I34" s="32">
        <v>79.908065072999804</v>
      </c>
      <c r="J34" s="32">
        <v>101.03769550600016</v>
      </c>
      <c r="K34" s="32">
        <v>103.91236037000012</v>
      </c>
      <c r="L34" s="32">
        <v>85.017219421999968</v>
      </c>
      <c r="M34" s="32"/>
      <c r="N34" s="33">
        <f t="shared" si="0"/>
        <v>1001.9969213059999</v>
      </c>
    </row>
    <row r="35" spans="1:14" x14ac:dyDescent="0.3">
      <c r="A35" s="34" t="s">
        <v>106</v>
      </c>
      <c r="B35" s="35">
        <f t="shared" ref="B35:M35" si="1">SUM(B27:B34)</f>
        <v>978.47678201799988</v>
      </c>
      <c r="C35" s="35">
        <f t="shared" si="1"/>
        <v>937.79977207000036</v>
      </c>
      <c r="D35" s="35">
        <f t="shared" si="1"/>
        <v>757.59523060699985</v>
      </c>
      <c r="E35" s="35">
        <f t="shared" si="1"/>
        <v>786.47943731600014</v>
      </c>
      <c r="F35" s="35">
        <f t="shared" si="1"/>
        <v>894.24608346400044</v>
      </c>
      <c r="G35" s="35">
        <f t="shared" si="1"/>
        <v>953.23342412200009</v>
      </c>
      <c r="H35" s="35">
        <f t="shared" si="1"/>
        <v>1118.274473508</v>
      </c>
      <c r="I35" s="35">
        <f t="shared" si="1"/>
        <v>815.61741574699988</v>
      </c>
      <c r="J35" s="35">
        <f t="shared" si="1"/>
        <v>872.60395342699985</v>
      </c>
      <c r="K35" s="35">
        <f t="shared" si="1"/>
        <v>1068.9857632049998</v>
      </c>
      <c r="L35" s="35">
        <f t="shared" si="1"/>
        <v>857.44105764700043</v>
      </c>
      <c r="M35" s="35">
        <f t="shared" si="1"/>
        <v>0</v>
      </c>
      <c r="N35" s="35">
        <f t="shared" si="0"/>
        <v>10040.753393130999</v>
      </c>
    </row>
    <row r="36" spans="1:14" x14ac:dyDescent="0.3">
      <c r="A36" s="45"/>
      <c r="B36" s="72"/>
      <c r="C36" s="72"/>
      <c r="D36" s="72"/>
      <c r="E36" s="72"/>
      <c r="F36" s="72"/>
      <c r="G36" s="72"/>
      <c r="H36" s="72"/>
      <c r="I36" s="72"/>
      <c r="J36" s="72"/>
      <c r="K36" s="72"/>
      <c r="L36" s="72"/>
      <c r="M36" s="43"/>
      <c r="N36" s="43"/>
    </row>
    <row r="37" spans="1:14" x14ac:dyDescent="0.3">
      <c r="A37" s="36" t="s">
        <v>107</v>
      </c>
      <c r="B37" s="37">
        <v>208.56678878057048</v>
      </c>
      <c r="C37" s="37">
        <v>200.08930859040157</v>
      </c>
      <c r="D37" s="37">
        <v>161.40635266577408</v>
      </c>
      <c r="E37" s="37">
        <v>170.25527382265599</v>
      </c>
      <c r="F37" s="37">
        <v>199.55398458179954</v>
      </c>
      <c r="G37" s="37">
        <v>211.99190291188663</v>
      </c>
      <c r="H37" s="37">
        <v>253.04624408663406</v>
      </c>
      <c r="I37" s="37">
        <v>183.96770087046093</v>
      </c>
      <c r="J37" s="37">
        <v>195.91712539422471</v>
      </c>
      <c r="K37" s="37">
        <v>239.27097781391512</v>
      </c>
      <c r="L37" s="37">
        <v>190.84430894632337</v>
      </c>
      <c r="M37" s="37"/>
      <c r="N37" s="38">
        <f>SUM(B37:M37)</f>
        <v>2214.9099684646467</v>
      </c>
    </row>
    <row r="38" spans="1:14" x14ac:dyDescent="0.3">
      <c r="A38" s="39" t="s">
        <v>108</v>
      </c>
      <c r="B38" s="40"/>
      <c r="C38" s="39"/>
      <c r="D38" s="39"/>
      <c r="E38" s="39"/>
      <c r="F38" s="39"/>
      <c r="G38" s="39"/>
      <c r="H38" s="39"/>
      <c r="I38" s="39"/>
      <c r="J38" s="41"/>
      <c r="K38" s="41"/>
      <c r="L38" s="41"/>
      <c r="M38" s="41"/>
      <c r="N38" s="73"/>
    </row>
    <row r="39" spans="1:14" x14ac:dyDescent="0.3">
      <c r="A39" s="42"/>
      <c r="B39" s="42"/>
      <c r="C39" s="42"/>
      <c r="D39" s="42"/>
      <c r="E39" s="42"/>
      <c r="F39" s="42"/>
      <c r="G39" s="42"/>
      <c r="H39" s="42"/>
      <c r="I39" s="42"/>
      <c r="J39" s="42"/>
      <c r="K39" s="42"/>
      <c r="L39" s="42"/>
      <c r="M39" s="42"/>
      <c r="N39" s="40"/>
    </row>
    <row r="40" spans="1:14" x14ac:dyDescent="0.3">
      <c r="A40" s="34" t="s">
        <v>98</v>
      </c>
      <c r="B40" s="74" t="s">
        <v>16</v>
      </c>
      <c r="C40" s="74" t="s">
        <v>30</v>
      </c>
      <c r="D40" s="74" t="s">
        <v>32</v>
      </c>
      <c r="E40" s="74" t="s">
        <v>33</v>
      </c>
      <c r="F40" s="74" t="s">
        <v>34</v>
      </c>
      <c r="G40" s="74" t="s">
        <v>35</v>
      </c>
      <c r="H40" s="74" t="s">
        <v>36</v>
      </c>
      <c r="I40" s="74" t="s">
        <v>37</v>
      </c>
      <c r="J40" s="74" t="s">
        <v>38</v>
      </c>
      <c r="K40" s="74" t="s">
        <v>39</v>
      </c>
      <c r="L40" s="74" t="s">
        <v>40</v>
      </c>
      <c r="M40" s="74" t="s">
        <v>41</v>
      </c>
      <c r="N40" s="74" t="str">
        <f>N26</f>
        <v>Somme</v>
      </c>
    </row>
    <row r="41" spans="1:14" x14ac:dyDescent="0.3">
      <c r="A41" s="31" t="s">
        <v>99</v>
      </c>
      <c r="B41" s="32">
        <v>10.389128269999983</v>
      </c>
      <c r="C41" s="32">
        <v>8.3133286100000046</v>
      </c>
      <c r="D41" s="32">
        <v>10.667534909999981</v>
      </c>
      <c r="E41" s="32">
        <v>7.6248335899999962</v>
      </c>
      <c r="F41" s="32">
        <v>12.109509100000009</v>
      </c>
      <c r="G41" s="32">
        <v>24.14112029999993</v>
      </c>
      <c r="H41" s="32">
        <v>38.204530199999937</v>
      </c>
      <c r="I41" s="32">
        <v>26.299445199999951</v>
      </c>
      <c r="J41" s="32">
        <v>17.538121989999983</v>
      </c>
      <c r="K41" s="32">
        <v>18.769821039999972</v>
      </c>
      <c r="L41" s="32">
        <v>21.003273639999922</v>
      </c>
      <c r="M41" s="32"/>
      <c r="N41" s="33">
        <f t="shared" ref="N41:N49" si="2">SUM(B41:M41)</f>
        <v>195.06064684999967</v>
      </c>
    </row>
    <row r="42" spans="1:14" x14ac:dyDescent="0.3">
      <c r="A42" s="31" t="s">
        <v>100</v>
      </c>
      <c r="B42" s="32">
        <v>0.55010959000000004</v>
      </c>
      <c r="C42" s="32">
        <v>0.45449155000000013</v>
      </c>
      <c r="D42" s="32">
        <v>0.77961586000000016</v>
      </c>
      <c r="E42" s="32">
        <v>1.9303293799999999</v>
      </c>
      <c r="F42" s="32">
        <v>1.6544286800000003</v>
      </c>
      <c r="G42" s="32">
        <v>1.4282990800000002</v>
      </c>
      <c r="H42" s="32">
        <v>1.3432967200000003</v>
      </c>
      <c r="I42" s="32">
        <v>0.83933826999999961</v>
      </c>
      <c r="J42" s="32">
        <v>1.15868711</v>
      </c>
      <c r="K42" s="32">
        <v>1.1211436600000002</v>
      </c>
      <c r="L42" s="32">
        <v>0.85783424000000019</v>
      </c>
      <c r="M42" s="32"/>
      <c r="N42" s="33">
        <f t="shared" si="2"/>
        <v>12.11757414</v>
      </c>
    </row>
    <row r="43" spans="1:14" x14ac:dyDescent="0.3">
      <c r="A43" s="31" t="s">
        <v>101</v>
      </c>
      <c r="B43" s="32">
        <v>0.60416691999999983</v>
      </c>
      <c r="C43" s="32">
        <v>0.88614780000000015</v>
      </c>
      <c r="D43" s="32">
        <v>0.73051674</v>
      </c>
      <c r="E43" s="32">
        <v>1.02659323</v>
      </c>
      <c r="F43" s="32">
        <v>0.41688285999999986</v>
      </c>
      <c r="G43" s="32">
        <v>0.48912488000000004</v>
      </c>
      <c r="H43" s="32">
        <v>0.44287590999999976</v>
      </c>
      <c r="I43" s="32">
        <v>0.71441307000000054</v>
      </c>
      <c r="J43" s="32">
        <v>0.47429735000000023</v>
      </c>
      <c r="K43" s="32">
        <v>0.38974724000000005</v>
      </c>
      <c r="L43" s="32">
        <v>0.50977818999999991</v>
      </c>
      <c r="M43" s="32"/>
      <c r="N43" s="33">
        <f t="shared" si="2"/>
        <v>6.6845441900000004</v>
      </c>
    </row>
    <row r="44" spans="1:14" x14ac:dyDescent="0.3">
      <c r="A44" s="31" t="s">
        <v>102</v>
      </c>
      <c r="B44" s="32">
        <v>3.6770000000000018</v>
      </c>
      <c r="C44" s="32">
        <v>2.5630000000000011</v>
      </c>
      <c r="D44" s="32">
        <v>0.92400000000000015</v>
      </c>
      <c r="E44" s="32">
        <v>0.40500800000000003</v>
      </c>
      <c r="F44" s="32">
        <v>2.4308399999999999</v>
      </c>
      <c r="G44" s="32">
        <v>1.843912</v>
      </c>
      <c r="H44" s="32">
        <v>4.9482310000000007</v>
      </c>
      <c r="I44" s="32">
        <v>2.7260000000000009</v>
      </c>
      <c r="J44" s="32">
        <v>2.7780300000000011</v>
      </c>
      <c r="K44" s="32">
        <v>4.269000000000001</v>
      </c>
      <c r="L44" s="32">
        <v>2.8060000000000005</v>
      </c>
      <c r="M44" s="32"/>
      <c r="N44" s="33">
        <f t="shared" si="2"/>
        <v>29.371021000000006</v>
      </c>
    </row>
    <row r="45" spans="1:14" x14ac:dyDescent="0.3">
      <c r="A45" s="31" t="s">
        <v>103</v>
      </c>
      <c r="B45" s="32">
        <v>1.4949042399999992</v>
      </c>
      <c r="C45" s="32">
        <v>2.0380358099999989</v>
      </c>
      <c r="D45" s="32">
        <v>2.03813427</v>
      </c>
      <c r="E45" s="32">
        <v>2.2666603099999998</v>
      </c>
      <c r="F45" s="32">
        <v>2.2173343600000002</v>
      </c>
      <c r="G45" s="32">
        <v>1.3687408599999993</v>
      </c>
      <c r="H45" s="32">
        <v>11.719376479999985</v>
      </c>
      <c r="I45" s="32">
        <v>2.0524130200000008</v>
      </c>
      <c r="J45" s="32">
        <v>2.5093735300000017</v>
      </c>
      <c r="K45" s="32">
        <v>3.3426964800000007</v>
      </c>
      <c r="L45" s="32">
        <v>2.4314378600000008</v>
      </c>
      <c r="M45" s="32"/>
      <c r="N45" s="33">
        <f t="shared" si="2"/>
        <v>33.479107219999982</v>
      </c>
    </row>
    <row r="46" spans="1:14" x14ac:dyDescent="0.3">
      <c r="A46" s="31" t="s">
        <v>104</v>
      </c>
      <c r="B46" s="32">
        <v>63.210626730000065</v>
      </c>
      <c r="C46" s="32">
        <v>87.482688840000151</v>
      </c>
      <c r="D46" s="32">
        <v>23.403069609999989</v>
      </c>
      <c r="E46" s="32">
        <v>73.657518649999986</v>
      </c>
      <c r="F46" s="32">
        <v>54.87496685</v>
      </c>
      <c r="G46" s="32">
        <v>74.576415879999999</v>
      </c>
      <c r="H46" s="32">
        <v>70.569697679999948</v>
      </c>
      <c r="I46" s="32">
        <v>74.389464459999985</v>
      </c>
      <c r="J46" s="32">
        <v>66.891826219999956</v>
      </c>
      <c r="K46" s="32">
        <v>95.320612750000123</v>
      </c>
      <c r="L46" s="32">
        <v>28.648031409999991</v>
      </c>
      <c r="M46" s="32"/>
      <c r="N46" s="33">
        <f t="shared" si="2"/>
        <v>713.02491908000025</v>
      </c>
    </row>
    <row r="47" spans="1:14" x14ac:dyDescent="0.3">
      <c r="A47" s="31" t="s">
        <v>105</v>
      </c>
      <c r="B47" s="32">
        <v>3.7512153100000001</v>
      </c>
      <c r="C47" s="32">
        <v>3.8894622300000008</v>
      </c>
      <c r="D47" s="32">
        <v>3.5856531199999981</v>
      </c>
      <c r="E47" s="32">
        <v>4.1071970599999945</v>
      </c>
      <c r="F47" s="32">
        <v>4.8640382799999973</v>
      </c>
      <c r="G47" s="32">
        <v>4.5953416999999996</v>
      </c>
      <c r="H47" s="32">
        <v>5.3246783599999858</v>
      </c>
      <c r="I47" s="32">
        <v>4.4398260900000022</v>
      </c>
      <c r="J47" s="32">
        <v>4.0559784199999882</v>
      </c>
      <c r="K47" s="32">
        <v>3.9717834600000019</v>
      </c>
      <c r="L47" s="32">
        <v>3.2051188000000019</v>
      </c>
      <c r="M47" s="32"/>
      <c r="N47" s="33">
        <f t="shared" si="2"/>
        <v>45.79029282999997</v>
      </c>
    </row>
    <row r="48" spans="1:14" x14ac:dyDescent="0.3">
      <c r="A48" s="31" t="s">
        <v>0</v>
      </c>
      <c r="B48" s="32">
        <v>15.826648969999979</v>
      </c>
      <c r="C48" s="32">
        <v>12.608241219999996</v>
      </c>
      <c r="D48" s="32">
        <v>15.652511229999998</v>
      </c>
      <c r="E48" s="32">
        <v>11.487865939999985</v>
      </c>
      <c r="F48" s="32">
        <v>10.380916129999989</v>
      </c>
      <c r="G48" s="32">
        <v>18.021175900000006</v>
      </c>
      <c r="H48" s="32">
        <v>17.98363381999998</v>
      </c>
      <c r="I48" s="32">
        <v>15.596183469999989</v>
      </c>
      <c r="J48" s="32">
        <v>15.25146623999998</v>
      </c>
      <c r="K48" s="32">
        <v>17.985122139999998</v>
      </c>
      <c r="L48" s="32">
        <v>15.925154649999985</v>
      </c>
      <c r="M48" s="32"/>
      <c r="N48" s="33">
        <f t="shared" si="2"/>
        <v>166.71891970999988</v>
      </c>
    </row>
    <row r="49" spans="1:14" x14ac:dyDescent="0.3">
      <c r="A49" s="34" t="s">
        <v>106</v>
      </c>
      <c r="B49" s="35">
        <f t="shared" ref="B49:M49" si="3">SUM(B41:B48)</f>
        <v>99.503800030000036</v>
      </c>
      <c r="C49" s="35">
        <f t="shared" si="3"/>
        <v>118.23539606000016</v>
      </c>
      <c r="D49" s="35">
        <f t="shared" si="3"/>
        <v>57.781035739999965</v>
      </c>
      <c r="E49" s="35">
        <f t="shared" si="3"/>
        <v>102.50600615999997</v>
      </c>
      <c r="F49" s="35">
        <f t="shared" si="3"/>
        <v>88.948916260000004</v>
      </c>
      <c r="G49" s="35">
        <f t="shared" si="3"/>
        <v>126.46413059999993</v>
      </c>
      <c r="H49" s="35">
        <f t="shared" si="3"/>
        <v>150.53632016999984</v>
      </c>
      <c r="I49" s="35">
        <f t="shared" si="3"/>
        <v>127.05708357999991</v>
      </c>
      <c r="J49" s="35">
        <f t="shared" si="3"/>
        <v>110.65778085999992</v>
      </c>
      <c r="K49" s="35">
        <f t="shared" si="3"/>
        <v>145.1699267700001</v>
      </c>
      <c r="L49" s="35">
        <f t="shared" si="3"/>
        <v>75.386628789999904</v>
      </c>
      <c r="M49" s="35">
        <f t="shared" si="3"/>
        <v>0</v>
      </c>
      <c r="N49" s="35">
        <f t="shared" si="2"/>
        <v>1202.2470250199997</v>
      </c>
    </row>
    <row r="50" spans="1:14" x14ac:dyDescent="0.3">
      <c r="A50" s="43"/>
      <c r="B50" s="40"/>
      <c r="C50" s="40"/>
      <c r="D50" s="40"/>
      <c r="E50" s="40"/>
      <c r="F50" s="40"/>
      <c r="G50" s="40"/>
      <c r="H50" s="40"/>
      <c r="I50" s="40"/>
      <c r="J50" s="40"/>
      <c r="K50" s="40"/>
      <c r="L50" s="40"/>
      <c r="M50" s="40"/>
      <c r="N50" s="40"/>
    </row>
    <row r="51" spans="1:14" x14ac:dyDescent="0.3">
      <c r="A51" s="43"/>
      <c r="B51" s="40"/>
      <c r="C51" s="40"/>
      <c r="D51" s="40"/>
      <c r="E51" s="40"/>
      <c r="F51" s="40"/>
      <c r="G51" s="40"/>
      <c r="H51" s="40"/>
      <c r="I51" s="40"/>
      <c r="J51" s="40"/>
      <c r="K51" s="40"/>
      <c r="L51" s="40"/>
      <c r="M51" s="40"/>
      <c r="N51" s="40"/>
    </row>
    <row r="52" spans="1:14" x14ac:dyDescent="0.3">
      <c r="A52" s="39" t="s">
        <v>109</v>
      </c>
      <c r="B52" s="39"/>
      <c r="C52" s="39"/>
      <c r="D52" s="39"/>
      <c r="E52" s="39"/>
      <c r="F52" s="39"/>
      <c r="G52" s="39"/>
      <c r="H52" s="39"/>
      <c r="I52" s="39"/>
      <c r="J52" s="41"/>
      <c r="K52" s="41"/>
      <c r="L52" s="41"/>
      <c r="M52" s="41"/>
      <c r="N52" s="41"/>
    </row>
    <row r="53" spans="1:14" x14ac:dyDescent="0.3">
      <c r="A53" s="42"/>
      <c r="B53" s="42"/>
      <c r="C53" s="42"/>
      <c r="D53" s="42"/>
      <c r="E53" s="42"/>
      <c r="F53" s="42"/>
      <c r="G53" s="42"/>
      <c r="H53" s="40"/>
      <c r="I53" s="40"/>
      <c r="J53" s="40"/>
      <c r="K53" s="40"/>
      <c r="L53" s="40"/>
      <c r="M53" s="40"/>
      <c r="N53" s="40"/>
    </row>
    <row r="54" spans="1:14" x14ac:dyDescent="0.3">
      <c r="A54" s="34" t="s">
        <v>1</v>
      </c>
      <c r="B54" s="74" t="s">
        <v>16</v>
      </c>
      <c r="C54" s="74" t="s">
        <v>30</v>
      </c>
      <c r="D54" s="74" t="s">
        <v>32</v>
      </c>
      <c r="E54" s="74" t="s">
        <v>33</v>
      </c>
      <c r="F54" s="74" t="s">
        <v>34</v>
      </c>
      <c r="G54" s="74" t="s">
        <v>35</v>
      </c>
      <c r="H54" s="74" t="s">
        <v>36</v>
      </c>
      <c r="I54" s="74" t="s">
        <v>37</v>
      </c>
      <c r="J54" s="74" t="s">
        <v>38</v>
      </c>
      <c r="K54" s="74" t="s">
        <v>39</v>
      </c>
      <c r="L54" s="74" t="s">
        <v>40</v>
      </c>
      <c r="M54" s="74" t="s">
        <v>41</v>
      </c>
      <c r="N54" s="75" t="str">
        <f>N26</f>
        <v>Somme</v>
      </c>
    </row>
    <row r="55" spans="1:14" x14ac:dyDescent="0.3">
      <c r="A55" s="31" t="s">
        <v>86</v>
      </c>
      <c r="B55" s="32">
        <v>158.06804912499985</v>
      </c>
      <c r="C55" s="32">
        <v>237.29268633199976</v>
      </c>
      <c r="D55" s="32">
        <v>160.13166941600002</v>
      </c>
      <c r="E55" s="32">
        <v>213.95070850500002</v>
      </c>
      <c r="F55" s="32">
        <v>182.05305059899993</v>
      </c>
      <c r="G55" s="32">
        <v>160.29921161099989</v>
      </c>
      <c r="H55" s="32">
        <v>169.84687256400025</v>
      </c>
      <c r="I55" s="32">
        <v>158.88293558099994</v>
      </c>
      <c r="J55" s="32">
        <v>123.35503975500008</v>
      </c>
      <c r="K55" s="32">
        <v>191.4526247040001</v>
      </c>
      <c r="L55" s="32">
        <v>105.25670694899998</v>
      </c>
      <c r="M55" s="32"/>
      <c r="N55" s="33">
        <f t="shared" ref="N55:N64" si="4">SUM(B55:M55)</f>
        <v>1860.5895551409994</v>
      </c>
    </row>
    <row r="56" spans="1:14" x14ac:dyDescent="0.3">
      <c r="A56" s="31" t="s">
        <v>2</v>
      </c>
      <c r="B56" s="32">
        <v>57.710309377999998</v>
      </c>
      <c r="C56" s="32">
        <v>66.905200322999988</v>
      </c>
      <c r="D56" s="32">
        <v>50.422368529999986</v>
      </c>
      <c r="E56" s="32">
        <v>48.513991000999994</v>
      </c>
      <c r="F56" s="32">
        <v>34.343193929000016</v>
      </c>
      <c r="G56" s="32">
        <v>42.379753221000037</v>
      </c>
      <c r="H56" s="32">
        <v>64.929199570999941</v>
      </c>
      <c r="I56" s="32">
        <v>66.957793953999996</v>
      </c>
      <c r="J56" s="32">
        <v>54.059658539999987</v>
      </c>
      <c r="K56" s="32">
        <v>35.771522455999992</v>
      </c>
      <c r="L56" s="32">
        <v>54.740526233999972</v>
      </c>
      <c r="M56" s="32"/>
      <c r="N56" s="33">
        <f t="shared" si="4"/>
        <v>576.73351713699992</v>
      </c>
    </row>
    <row r="57" spans="1:14" x14ac:dyDescent="0.3">
      <c r="A57" s="31" t="s">
        <v>3</v>
      </c>
      <c r="B57" s="32">
        <v>68.43957478899992</v>
      </c>
      <c r="C57" s="32">
        <v>102.05082572499995</v>
      </c>
      <c r="D57" s="32">
        <v>56.720741772999986</v>
      </c>
      <c r="E57" s="32">
        <v>70.92294144200001</v>
      </c>
      <c r="F57" s="32">
        <v>60.195629564999969</v>
      </c>
      <c r="G57" s="32">
        <v>129.44778952599998</v>
      </c>
      <c r="H57" s="32">
        <v>75.535494543000027</v>
      </c>
      <c r="I57" s="32">
        <v>89.713839249000046</v>
      </c>
      <c r="J57" s="32">
        <v>213.04000453799995</v>
      </c>
      <c r="K57" s="32">
        <v>108.78341851400012</v>
      </c>
      <c r="L57" s="32">
        <v>114.176482771</v>
      </c>
      <c r="M57" s="32"/>
      <c r="N57" s="33">
        <f t="shared" si="4"/>
        <v>1089.026742435</v>
      </c>
    </row>
    <row r="58" spans="1:14" x14ac:dyDescent="0.3">
      <c r="A58" s="31" t="s">
        <v>4</v>
      </c>
      <c r="B58" s="32">
        <v>68.751406523999989</v>
      </c>
      <c r="C58" s="32">
        <v>54.300302864000024</v>
      </c>
      <c r="D58" s="32">
        <v>53.464840261999989</v>
      </c>
      <c r="E58" s="32">
        <v>48.128949241000022</v>
      </c>
      <c r="F58" s="32">
        <v>32.108558010000017</v>
      </c>
      <c r="G58" s="32">
        <v>29.842636449999997</v>
      </c>
      <c r="H58" s="32">
        <v>31.476933039999992</v>
      </c>
      <c r="I58" s="32">
        <v>36.775619270999997</v>
      </c>
      <c r="J58" s="32">
        <v>26.834219265999995</v>
      </c>
      <c r="K58" s="32">
        <v>42.82373685799999</v>
      </c>
      <c r="L58" s="32">
        <v>78.950482942999983</v>
      </c>
      <c r="M58" s="32"/>
      <c r="N58" s="33">
        <f t="shared" si="4"/>
        <v>503.45768472899999</v>
      </c>
    </row>
    <row r="59" spans="1:14" x14ac:dyDescent="0.3">
      <c r="A59" s="31" t="s">
        <v>5</v>
      </c>
      <c r="B59" s="32">
        <v>248.3643238090001</v>
      </c>
      <c r="C59" s="32">
        <v>132.18955182199997</v>
      </c>
      <c r="D59" s="32">
        <v>25.224088442000003</v>
      </c>
      <c r="E59" s="32">
        <v>13.336177411999989</v>
      </c>
      <c r="F59" s="32">
        <v>116.90969180600004</v>
      </c>
      <c r="G59" s="32">
        <v>90.788034964999952</v>
      </c>
      <c r="H59" s="32">
        <v>281.1972594930001</v>
      </c>
      <c r="I59" s="32">
        <v>82.94299453299999</v>
      </c>
      <c r="J59" s="32">
        <v>70.817874405000012</v>
      </c>
      <c r="K59" s="32">
        <v>192.37188554999997</v>
      </c>
      <c r="L59" s="32">
        <v>75.577266229000003</v>
      </c>
      <c r="M59" s="32"/>
      <c r="N59" s="33">
        <f t="shared" si="4"/>
        <v>1329.7191484660002</v>
      </c>
    </row>
    <row r="60" spans="1:14" x14ac:dyDescent="0.3">
      <c r="A60" s="31" t="s">
        <v>6</v>
      </c>
      <c r="B60" s="32">
        <v>13.158262305999989</v>
      </c>
      <c r="C60" s="32">
        <v>12.429725578000003</v>
      </c>
      <c r="D60" s="32">
        <v>15.851017452000004</v>
      </c>
      <c r="E60" s="32">
        <v>17.107640002999993</v>
      </c>
      <c r="F60" s="32">
        <v>11.619510402000005</v>
      </c>
      <c r="G60" s="32">
        <v>11.811881823</v>
      </c>
      <c r="H60" s="32">
        <v>14.134496610999999</v>
      </c>
      <c r="I60" s="32">
        <v>14.200006745000003</v>
      </c>
      <c r="J60" s="32">
        <v>19.20161761100001</v>
      </c>
      <c r="K60" s="32">
        <v>16.240829095000002</v>
      </c>
      <c r="L60" s="32">
        <v>18.891374487</v>
      </c>
      <c r="M60" s="32"/>
      <c r="N60" s="33">
        <f t="shared" si="4"/>
        <v>164.64636211300004</v>
      </c>
    </row>
    <row r="61" spans="1:14" x14ac:dyDescent="0.3">
      <c r="A61" s="31" t="s">
        <v>7</v>
      </c>
      <c r="B61" s="32">
        <v>51.921745191999996</v>
      </c>
      <c r="C61" s="32">
        <v>58.098270395999975</v>
      </c>
      <c r="D61" s="32">
        <v>60.147024199999919</v>
      </c>
      <c r="E61" s="32">
        <v>34.75586447799995</v>
      </c>
      <c r="F61" s="32">
        <v>52.356514849999982</v>
      </c>
      <c r="G61" s="32">
        <v>63.583003848999979</v>
      </c>
      <c r="H61" s="32">
        <v>63.912709415000045</v>
      </c>
      <c r="I61" s="32">
        <v>50.038254349999974</v>
      </c>
      <c r="J61" s="32">
        <v>52.212924205999983</v>
      </c>
      <c r="K61" s="32">
        <v>55.472109774999943</v>
      </c>
      <c r="L61" s="32">
        <v>36.969292455999927</v>
      </c>
      <c r="M61" s="32"/>
      <c r="N61" s="33">
        <f t="shared" si="4"/>
        <v>579.46771316699972</v>
      </c>
    </row>
    <row r="62" spans="1:14" x14ac:dyDescent="0.3">
      <c r="A62" s="31" t="s">
        <v>8</v>
      </c>
      <c r="B62" s="32">
        <v>271.41709280200001</v>
      </c>
      <c r="C62" s="32">
        <v>240.28395038300036</v>
      </c>
      <c r="D62" s="32">
        <v>299.33138203899972</v>
      </c>
      <c r="E62" s="32">
        <v>307.04632433500001</v>
      </c>
      <c r="F62" s="32">
        <v>376.52298809600023</v>
      </c>
      <c r="G62" s="32">
        <v>388.3239788279991</v>
      </c>
      <c r="H62" s="32">
        <v>337.3106034609994</v>
      </c>
      <c r="I62" s="32">
        <v>286.83512347700014</v>
      </c>
      <c r="J62" s="32">
        <v>265.49202121299976</v>
      </c>
      <c r="K62" s="32">
        <v>368.32775557899805</v>
      </c>
      <c r="L62" s="32">
        <v>338.20784868800058</v>
      </c>
      <c r="M62" s="32"/>
      <c r="N62" s="33">
        <f t="shared" si="4"/>
        <v>3479.0990689009973</v>
      </c>
    </row>
    <row r="63" spans="1:14" x14ac:dyDescent="0.3">
      <c r="A63" s="31" t="s">
        <v>0</v>
      </c>
      <c r="B63" s="32">
        <v>40.646018093000038</v>
      </c>
      <c r="C63" s="32">
        <v>34.249258646999991</v>
      </c>
      <c r="D63" s="32">
        <v>36.302098492999974</v>
      </c>
      <c r="E63" s="32">
        <v>32.716840899000026</v>
      </c>
      <c r="F63" s="32">
        <v>28.136946206999948</v>
      </c>
      <c r="G63" s="32">
        <v>36.75713384900002</v>
      </c>
      <c r="H63" s="32">
        <v>79.930904810000072</v>
      </c>
      <c r="I63" s="32">
        <v>29.270848587</v>
      </c>
      <c r="J63" s="32">
        <v>47.590593892999969</v>
      </c>
      <c r="K63" s="32">
        <v>57.741880674000029</v>
      </c>
      <c r="L63" s="32">
        <v>34.671076890000045</v>
      </c>
      <c r="M63" s="32"/>
      <c r="N63" s="33">
        <f t="shared" si="4"/>
        <v>458.01360104200006</v>
      </c>
    </row>
    <row r="64" spans="1:14" x14ac:dyDescent="0.3">
      <c r="A64" s="34" t="s">
        <v>106</v>
      </c>
      <c r="B64" s="35">
        <f t="shared" ref="B64:M64" si="5">SUM(B55:B63)</f>
        <v>978.47678201799999</v>
      </c>
      <c r="C64" s="35">
        <f t="shared" si="5"/>
        <v>937.79977207000002</v>
      </c>
      <c r="D64" s="35">
        <f t="shared" si="5"/>
        <v>757.59523060699962</v>
      </c>
      <c r="E64" s="35">
        <f t="shared" si="5"/>
        <v>786.47943731599992</v>
      </c>
      <c r="F64" s="35">
        <f t="shared" si="5"/>
        <v>894.24608346400009</v>
      </c>
      <c r="G64" s="35">
        <f t="shared" si="5"/>
        <v>953.23342412199906</v>
      </c>
      <c r="H64" s="35">
        <f t="shared" si="5"/>
        <v>1118.2744735079998</v>
      </c>
      <c r="I64" s="35">
        <f t="shared" si="5"/>
        <v>815.61741574700011</v>
      </c>
      <c r="J64" s="35">
        <f t="shared" si="5"/>
        <v>872.60395342699985</v>
      </c>
      <c r="K64" s="35">
        <f t="shared" si="5"/>
        <v>1068.9857632049982</v>
      </c>
      <c r="L64" s="35">
        <f t="shared" si="5"/>
        <v>857.44105764700043</v>
      </c>
      <c r="M64" s="35">
        <f t="shared" si="5"/>
        <v>0</v>
      </c>
      <c r="N64" s="35">
        <f t="shared" si="4"/>
        <v>10040.753393130997</v>
      </c>
    </row>
    <row r="65" spans="1:14" x14ac:dyDescent="0.3">
      <c r="A65" s="43"/>
      <c r="B65" s="40"/>
      <c r="C65" s="40"/>
      <c r="D65" s="40"/>
      <c r="E65" s="40"/>
      <c r="F65" s="40"/>
      <c r="G65" s="40"/>
      <c r="H65" s="40"/>
      <c r="I65" s="40"/>
      <c r="J65" s="40"/>
      <c r="K65" s="40"/>
      <c r="L65" s="40"/>
      <c r="M65" s="40"/>
      <c r="N65" s="40"/>
    </row>
    <row r="66" spans="1:14" x14ac:dyDescent="0.3">
      <c r="A66" s="43"/>
      <c r="B66" s="40"/>
      <c r="C66" s="40"/>
      <c r="D66" s="40"/>
      <c r="E66" s="40"/>
      <c r="F66" s="40"/>
      <c r="G66" s="40"/>
      <c r="H66" s="40"/>
      <c r="I66" s="40"/>
      <c r="J66" s="40"/>
      <c r="K66" s="40"/>
      <c r="L66" s="40"/>
      <c r="M66" s="40"/>
      <c r="N66" s="40"/>
    </row>
    <row r="67" spans="1:14" x14ac:dyDescent="0.3">
      <c r="A67" s="39" t="s">
        <v>110</v>
      </c>
      <c r="B67" s="39"/>
      <c r="C67" s="39"/>
      <c r="D67" s="39"/>
      <c r="E67" s="39"/>
      <c r="F67" s="39"/>
      <c r="G67" s="39"/>
      <c r="H67" s="39"/>
      <c r="I67" s="39"/>
      <c r="J67" s="41"/>
      <c r="K67" s="41"/>
      <c r="L67" s="41"/>
      <c r="M67" s="41"/>
      <c r="N67" s="41"/>
    </row>
    <row r="68" spans="1:14" x14ac:dyDescent="0.3">
      <c r="A68" s="43"/>
      <c r="B68" s="40"/>
      <c r="C68" s="40"/>
      <c r="D68" s="40"/>
      <c r="E68" s="40"/>
      <c r="F68" s="40"/>
      <c r="G68" s="40"/>
      <c r="H68" s="40"/>
      <c r="I68" s="40"/>
      <c r="J68" s="40"/>
      <c r="K68" s="40"/>
      <c r="L68" s="40"/>
      <c r="M68" s="40"/>
      <c r="N68" s="40"/>
    </row>
    <row r="69" spans="1:14" x14ac:dyDescent="0.3">
      <c r="A69" s="34" t="s">
        <v>1</v>
      </c>
      <c r="B69" s="74" t="s">
        <v>16</v>
      </c>
      <c r="C69" s="74" t="s">
        <v>30</v>
      </c>
      <c r="D69" s="74" t="s">
        <v>32</v>
      </c>
      <c r="E69" s="74" t="s">
        <v>33</v>
      </c>
      <c r="F69" s="74" t="s">
        <v>34</v>
      </c>
      <c r="G69" s="74" t="s">
        <v>35</v>
      </c>
      <c r="H69" s="74" t="s">
        <v>36</v>
      </c>
      <c r="I69" s="74" t="s">
        <v>37</v>
      </c>
      <c r="J69" s="74" t="s">
        <v>38</v>
      </c>
      <c r="K69" s="74" t="s">
        <v>39</v>
      </c>
      <c r="L69" s="74" t="s">
        <v>40</v>
      </c>
      <c r="M69" s="74" t="s">
        <v>41</v>
      </c>
      <c r="N69" s="75" t="str">
        <f>N26</f>
        <v>Somme</v>
      </c>
    </row>
    <row r="70" spans="1:14" x14ac:dyDescent="0.3">
      <c r="A70" s="31" t="s">
        <v>86</v>
      </c>
      <c r="B70" s="32">
        <v>35.665975520000082</v>
      </c>
      <c r="C70" s="32">
        <v>46.411680429999919</v>
      </c>
      <c r="D70" s="32">
        <v>3.0432554299999999</v>
      </c>
      <c r="E70" s="32">
        <v>50.057469140000016</v>
      </c>
      <c r="F70" s="32">
        <v>37.700755739999948</v>
      </c>
      <c r="G70" s="32">
        <v>5.7133848899999995</v>
      </c>
      <c r="H70" s="32">
        <v>47.341092819999957</v>
      </c>
      <c r="I70" s="32">
        <v>46.336406389999922</v>
      </c>
      <c r="J70" s="32">
        <v>3.7869875699999991</v>
      </c>
      <c r="K70" s="32">
        <v>46.162612959999933</v>
      </c>
      <c r="L70" s="32">
        <v>3.2777034299999981</v>
      </c>
      <c r="M70" s="32"/>
      <c r="N70" s="33">
        <f t="shared" ref="N70:N79" si="6">SUM(B70:M70)</f>
        <v>325.49732431999973</v>
      </c>
    </row>
    <row r="71" spans="1:14" x14ac:dyDescent="0.3">
      <c r="A71" s="31" t="s">
        <v>2</v>
      </c>
      <c r="B71" s="32">
        <v>5.2889078300000003</v>
      </c>
      <c r="C71" s="32">
        <v>4.4364583899999976</v>
      </c>
      <c r="D71" s="32">
        <v>4.6759954499999985</v>
      </c>
      <c r="E71" s="32">
        <v>3.8619280699999998</v>
      </c>
      <c r="F71" s="32">
        <v>5.5328213899999978</v>
      </c>
      <c r="G71" s="32">
        <v>16.122987539999979</v>
      </c>
      <c r="H71" s="32">
        <v>27.498562289999974</v>
      </c>
      <c r="I71" s="32">
        <v>14.582311719999993</v>
      </c>
      <c r="J71" s="32">
        <v>5.5981519099999995</v>
      </c>
      <c r="K71" s="32">
        <v>4.398061789999999</v>
      </c>
      <c r="L71" s="32">
        <v>6.0224907400000012</v>
      </c>
      <c r="M71" s="32"/>
      <c r="N71" s="33">
        <f t="shared" si="6"/>
        <v>98.018677119999936</v>
      </c>
    </row>
    <row r="72" spans="1:14" x14ac:dyDescent="0.3">
      <c r="A72" s="31" t="s">
        <v>3</v>
      </c>
      <c r="B72" s="32">
        <v>21.804997019999991</v>
      </c>
      <c r="C72" s="32">
        <v>36.383551350000012</v>
      </c>
      <c r="D72" s="32">
        <v>16.480793209999995</v>
      </c>
      <c r="E72" s="32">
        <v>22.088089789999991</v>
      </c>
      <c r="F72" s="32">
        <v>12.432960490000003</v>
      </c>
      <c r="G72" s="32">
        <v>61.407890449999975</v>
      </c>
      <c r="H72" s="32">
        <v>19.277682979999991</v>
      </c>
      <c r="I72" s="32">
        <v>26.654392879999996</v>
      </c>
      <c r="J72" s="32">
        <v>62.274978610000019</v>
      </c>
      <c r="K72" s="32">
        <v>41.590132809999993</v>
      </c>
      <c r="L72" s="32">
        <v>25.25784475999998</v>
      </c>
      <c r="M72" s="32"/>
      <c r="N72" s="33">
        <f t="shared" si="6"/>
        <v>345.6533143499999</v>
      </c>
    </row>
    <row r="73" spans="1:14" x14ac:dyDescent="0.3">
      <c r="A73" s="31" t="s">
        <v>4</v>
      </c>
      <c r="B73" s="32">
        <v>5.8516687200000046</v>
      </c>
      <c r="C73" s="32">
        <v>3.737323099999998</v>
      </c>
      <c r="D73" s="32">
        <v>4.0633846199999981</v>
      </c>
      <c r="E73" s="32">
        <v>3.3964426700000017</v>
      </c>
      <c r="F73" s="32">
        <v>5.3271909399999968</v>
      </c>
      <c r="G73" s="32">
        <v>5.7862832799999993</v>
      </c>
      <c r="H73" s="32">
        <v>6.6775453899999961</v>
      </c>
      <c r="I73" s="32">
        <v>6.8976816599999955</v>
      </c>
      <c r="J73" s="32">
        <v>6.8004918299999959</v>
      </c>
      <c r="K73" s="32">
        <v>9.1057078600000008</v>
      </c>
      <c r="L73" s="32">
        <v>7.4643693000000066</v>
      </c>
      <c r="M73" s="32"/>
      <c r="N73" s="33">
        <f t="shared" si="6"/>
        <v>65.108089370000002</v>
      </c>
    </row>
    <row r="74" spans="1:14" x14ac:dyDescent="0.3">
      <c r="A74" s="31" t="s">
        <v>5</v>
      </c>
      <c r="B74" s="32">
        <v>3.5229792900000008</v>
      </c>
      <c r="C74" s="32">
        <v>2.1014193200000011</v>
      </c>
      <c r="D74" s="32">
        <v>0.6984620399999999</v>
      </c>
      <c r="E74" s="32">
        <v>0.23672409000000008</v>
      </c>
      <c r="F74" s="32">
        <v>1.9879613700000001</v>
      </c>
      <c r="G74" s="32">
        <v>2.02217621</v>
      </c>
      <c r="H74" s="32">
        <v>4.5389849900000021</v>
      </c>
      <c r="I74" s="32">
        <v>1.66034335</v>
      </c>
      <c r="J74" s="32">
        <v>2.0843321300000008</v>
      </c>
      <c r="K74" s="32">
        <v>4.4345477700000009</v>
      </c>
      <c r="L74" s="32">
        <v>1.2555197899999999</v>
      </c>
      <c r="M74" s="32"/>
      <c r="N74" s="33">
        <f t="shared" si="6"/>
        <v>24.543450350000008</v>
      </c>
    </row>
    <row r="75" spans="1:14" x14ac:dyDescent="0.3">
      <c r="A75" s="31" t="s">
        <v>6</v>
      </c>
      <c r="B75" s="32">
        <v>1.68574811</v>
      </c>
      <c r="C75" s="32">
        <v>1.0990235600000002</v>
      </c>
      <c r="D75" s="32">
        <v>1.3961502600000009</v>
      </c>
      <c r="E75" s="32">
        <v>1.8612407799999999</v>
      </c>
      <c r="F75" s="32">
        <v>1.3142393700000006</v>
      </c>
      <c r="G75" s="32">
        <v>2.1752309399999996</v>
      </c>
      <c r="H75" s="32">
        <v>4.5832497400000012</v>
      </c>
      <c r="I75" s="32">
        <v>4.4874055099999985</v>
      </c>
      <c r="J75" s="32">
        <v>4.5739449800000003</v>
      </c>
      <c r="K75" s="32">
        <v>2.8167105599999998</v>
      </c>
      <c r="L75" s="32">
        <v>2.4546580500000004</v>
      </c>
      <c r="M75" s="32"/>
      <c r="N75" s="33">
        <f t="shared" si="6"/>
        <v>28.447601860000002</v>
      </c>
    </row>
    <row r="76" spans="1:14" x14ac:dyDescent="0.3">
      <c r="A76" s="31" t="s">
        <v>7</v>
      </c>
      <c r="B76" s="32">
        <v>9.3160699200000128</v>
      </c>
      <c r="C76" s="32">
        <v>8.1261557400000051</v>
      </c>
      <c r="D76" s="32">
        <v>10.74323089999999</v>
      </c>
      <c r="E76" s="32">
        <v>4.7760152499999959</v>
      </c>
      <c r="F76" s="32">
        <v>6.2413813099999924</v>
      </c>
      <c r="G76" s="32">
        <v>11.842682139999988</v>
      </c>
      <c r="H76" s="32">
        <v>12.085821509999988</v>
      </c>
      <c r="I76" s="32">
        <v>11.392675330000001</v>
      </c>
      <c r="J76" s="32">
        <v>8.2350018499999873</v>
      </c>
      <c r="K76" s="32">
        <v>13.687569050000008</v>
      </c>
      <c r="L76" s="32">
        <v>10.042345649999984</v>
      </c>
      <c r="M76" s="32"/>
      <c r="N76" s="33">
        <f t="shared" si="6"/>
        <v>106.48894864999995</v>
      </c>
    </row>
    <row r="77" spans="1:14" x14ac:dyDescent="0.3">
      <c r="A77" s="31" t="s">
        <v>8</v>
      </c>
      <c r="B77" s="32">
        <v>10.659444109999987</v>
      </c>
      <c r="C77" s="32">
        <v>10.691255970000016</v>
      </c>
      <c r="D77" s="32">
        <v>10.304475359999977</v>
      </c>
      <c r="E77" s="32">
        <v>11.052320319999973</v>
      </c>
      <c r="F77" s="32">
        <v>13.379408779999997</v>
      </c>
      <c r="G77" s="32">
        <v>15.493696069999965</v>
      </c>
      <c r="H77" s="32">
        <v>11.58281970999996</v>
      </c>
      <c r="I77" s="32">
        <v>10.587217449999979</v>
      </c>
      <c r="J77" s="32">
        <v>10.536551709999991</v>
      </c>
      <c r="K77" s="32">
        <v>14.191027079999959</v>
      </c>
      <c r="L77" s="32">
        <v>13.532558409999968</v>
      </c>
      <c r="M77" s="32"/>
      <c r="N77" s="33">
        <f t="shared" si="6"/>
        <v>132.01077496999977</v>
      </c>
    </row>
    <row r="78" spans="1:14" x14ac:dyDescent="0.3">
      <c r="A78" s="31" t="s">
        <v>0</v>
      </c>
      <c r="B78" s="32">
        <v>5.7080095099999948</v>
      </c>
      <c r="C78" s="32">
        <v>5.2485282000000053</v>
      </c>
      <c r="D78" s="32">
        <v>6.3752884699999877</v>
      </c>
      <c r="E78" s="32">
        <v>5.1757760499999996</v>
      </c>
      <c r="F78" s="32">
        <v>5.0321968699999982</v>
      </c>
      <c r="G78" s="32">
        <v>5.8997990799999984</v>
      </c>
      <c r="H78" s="32">
        <v>16.950560740000007</v>
      </c>
      <c r="I78" s="32">
        <v>4.4586492899999977</v>
      </c>
      <c r="J78" s="32">
        <v>6.7673402699999947</v>
      </c>
      <c r="K78" s="32">
        <v>8.783556889999991</v>
      </c>
      <c r="L78" s="32">
        <v>6.0791386600000017</v>
      </c>
      <c r="M78" s="32"/>
      <c r="N78" s="33">
        <f t="shared" si="6"/>
        <v>76.478844029999962</v>
      </c>
    </row>
    <row r="79" spans="1:14" x14ac:dyDescent="0.3">
      <c r="A79" s="34" t="s">
        <v>106</v>
      </c>
      <c r="B79" s="35">
        <f t="shared" ref="B79:M79" si="7">SUM(B70:B78)</f>
        <v>99.503800030000079</v>
      </c>
      <c r="C79" s="35">
        <f t="shared" si="7"/>
        <v>118.23539605999996</v>
      </c>
      <c r="D79" s="35">
        <f t="shared" si="7"/>
        <v>57.781035739999943</v>
      </c>
      <c r="E79" s="35">
        <f t="shared" si="7"/>
        <v>102.50600615999997</v>
      </c>
      <c r="F79" s="35">
        <f t="shared" si="7"/>
        <v>88.948916259999919</v>
      </c>
      <c r="G79" s="35">
        <f t="shared" si="7"/>
        <v>126.4641305999999</v>
      </c>
      <c r="H79" s="35">
        <f t="shared" si="7"/>
        <v>150.5363201699999</v>
      </c>
      <c r="I79" s="35">
        <f t="shared" si="7"/>
        <v>127.0570835799999</v>
      </c>
      <c r="J79" s="35">
        <f t="shared" si="7"/>
        <v>110.65778085999999</v>
      </c>
      <c r="K79" s="35">
        <f t="shared" si="7"/>
        <v>145.16992676999988</v>
      </c>
      <c r="L79" s="35">
        <f t="shared" si="7"/>
        <v>75.386628789999932</v>
      </c>
      <c r="M79" s="35">
        <f t="shared" si="7"/>
        <v>0</v>
      </c>
      <c r="N79" s="35">
        <f t="shared" si="6"/>
        <v>1202.2470250199995</v>
      </c>
    </row>
    <row r="82" spans="1:20" s="3" customFormat="1" ht="14.4" customHeight="1" x14ac:dyDescent="0.3">
      <c r="A82" s="39" t="s">
        <v>116</v>
      </c>
      <c r="B82" s="39"/>
      <c r="C82" s="39"/>
      <c r="D82" s="39"/>
      <c r="E82" s="39"/>
      <c r="F82" s="39"/>
      <c r="G82" s="39"/>
      <c r="H82" s="39"/>
      <c r="I82" s="39"/>
      <c r="J82" s="41"/>
      <c r="K82" s="41"/>
      <c r="L82" s="41"/>
      <c r="M82" s="41"/>
      <c r="N82" s="41"/>
      <c r="O82" s="52"/>
      <c r="P82" s="17"/>
      <c r="Q82" s="2"/>
      <c r="R82" s="2"/>
      <c r="S82" s="2"/>
      <c r="T82" s="2"/>
    </row>
    <row r="83" spans="1:20" x14ac:dyDescent="0.3">
      <c r="A83" s="43"/>
      <c r="B83" s="40"/>
      <c r="C83" s="40"/>
      <c r="D83" s="40"/>
      <c r="E83" s="40"/>
      <c r="F83" s="40"/>
      <c r="G83" s="40"/>
      <c r="H83" s="40"/>
      <c r="I83" s="40"/>
      <c r="J83" s="40"/>
      <c r="K83" s="40"/>
      <c r="L83" s="40"/>
      <c r="M83" s="40"/>
      <c r="N83" s="40"/>
      <c r="S83" s="1"/>
      <c r="T83" s="1"/>
    </row>
    <row r="84" spans="1:20" x14ac:dyDescent="0.3">
      <c r="A84" s="34" t="s">
        <v>9</v>
      </c>
      <c r="B84" s="48" t="s">
        <v>16</v>
      </c>
      <c r="C84" s="48" t="s">
        <v>30</v>
      </c>
      <c r="D84" s="48" t="s">
        <v>32</v>
      </c>
      <c r="E84" s="48" t="s">
        <v>33</v>
      </c>
      <c r="F84" s="48" t="s">
        <v>34</v>
      </c>
      <c r="G84" s="48" t="s">
        <v>35</v>
      </c>
      <c r="H84" s="48" t="s">
        <v>36</v>
      </c>
      <c r="I84" s="48" t="s">
        <v>37</v>
      </c>
      <c r="J84" s="48" t="s">
        <v>38</v>
      </c>
      <c r="K84" s="48" t="s">
        <v>39</v>
      </c>
      <c r="L84" s="48" t="s">
        <v>40</v>
      </c>
      <c r="M84" s="48" t="s">
        <v>41</v>
      </c>
      <c r="N84" s="49" t="s">
        <v>31</v>
      </c>
      <c r="O84" s="53"/>
      <c r="P84" s="19"/>
      <c r="Q84"/>
      <c r="R84"/>
    </row>
    <row r="85" spans="1:20" x14ac:dyDescent="0.3">
      <c r="A85" s="31" t="s">
        <v>10</v>
      </c>
      <c r="B85" s="32">
        <v>325.18027977100007</v>
      </c>
      <c r="C85" s="32">
        <v>412.75007676000052</v>
      </c>
      <c r="D85" s="32">
        <v>351.07456320799952</v>
      </c>
      <c r="E85" s="32">
        <v>244.02224534799953</v>
      </c>
      <c r="F85" s="32">
        <v>205.60520786699968</v>
      </c>
      <c r="G85" s="32">
        <v>150.05580401700004</v>
      </c>
      <c r="H85" s="32">
        <v>333.68630751600051</v>
      </c>
      <c r="I85" s="32">
        <v>232.24785832900005</v>
      </c>
      <c r="J85" s="32">
        <v>295.424995943</v>
      </c>
      <c r="K85" s="32">
        <v>370.8087931779998</v>
      </c>
      <c r="L85" s="32">
        <v>261.34958249100015</v>
      </c>
      <c r="M85" s="32"/>
      <c r="N85" s="33">
        <f t="shared" ref="N85:N90" si="8">SUM(B85:M85)</f>
        <v>3182.2057144279997</v>
      </c>
      <c r="O85" s="54"/>
      <c r="P85" s="18"/>
      <c r="Q85"/>
      <c r="R85"/>
    </row>
    <row r="86" spans="1:20" x14ac:dyDescent="0.3">
      <c r="A86" s="31" t="s">
        <v>11</v>
      </c>
      <c r="B86" s="32">
        <v>414.41117327099994</v>
      </c>
      <c r="C86" s="32">
        <v>284.40985967599994</v>
      </c>
      <c r="D86" s="32">
        <v>339.13933293500003</v>
      </c>
      <c r="E86" s="32">
        <v>283.79966476599998</v>
      </c>
      <c r="F86" s="32">
        <v>266.73691568000004</v>
      </c>
      <c r="G86" s="32">
        <v>311.22029922600018</v>
      </c>
      <c r="H86" s="32">
        <v>278.06814717700007</v>
      </c>
      <c r="I86" s="32">
        <v>353.92629888300007</v>
      </c>
      <c r="J86" s="32">
        <v>316.30172171100003</v>
      </c>
      <c r="K86" s="32">
        <v>340.29373747000005</v>
      </c>
      <c r="L86" s="32">
        <v>467.08496146999988</v>
      </c>
      <c r="M86" s="32"/>
      <c r="N86" s="33">
        <f t="shared" si="8"/>
        <v>3655.3921122650004</v>
      </c>
      <c r="O86" s="54"/>
      <c r="P86" s="18"/>
      <c r="Q86"/>
      <c r="R86"/>
    </row>
    <row r="87" spans="1:20" x14ac:dyDescent="0.3">
      <c r="A87" s="31" t="s">
        <v>12</v>
      </c>
      <c r="B87" s="32">
        <v>476.72205421300015</v>
      </c>
      <c r="C87" s="32">
        <v>467.36643038599874</v>
      </c>
      <c r="D87" s="32">
        <v>316.26996026300043</v>
      </c>
      <c r="E87" s="32">
        <v>365.53589005199933</v>
      </c>
      <c r="F87" s="32">
        <v>378.14549689100136</v>
      </c>
      <c r="G87" s="32">
        <v>335.57592499400027</v>
      </c>
      <c r="H87" s="32">
        <v>302.59796179499972</v>
      </c>
      <c r="I87" s="32">
        <v>327.96195202600131</v>
      </c>
      <c r="J87" s="32">
        <v>356.5082734470011</v>
      </c>
      <c r="K87" s="32">
        <v>435.40844345000113</v>
      </c>
      <c r="L87" s="32">
        <v>366.29562582499983</v>
      </c>
      <c r="M87" s="32"/>
      <c r="N87" s="33">
        <f t="shared" si="8"/>
        <v>4128.3880133420034</v>
      </c>
      <c r="O87" s="54"/>
      <c r="P87" s="18"/>
      <c r="Q87"/>
      <c r="R87"/>
    </row>
    <row r="88" spans="1:20" x14ac:dyDescent="0.3">
      <c r="A88" s="31" t="s">
        <v>13</v>
      </c>
      <c r="B88" s="32">
        <v>751.14661192499852</v>
      </c>
      <c r="C88" s="32">
        <v>454.34471943900064</v>
      </c>
      <c r="D88" s="32">
        <v>439.56925150800049</v>
      </c>
      <c r="E88" s="32">
        <v>433.01835481600079</v>
      </c>
      <c r="F88" s="32">
        <v>548.57631908600115</v>
      </c>
      <c r="G88" s="32">
        <v>521.09221058100252</v>
      </c>
      <c r="H88" s="32">
        <v>458.74491609899906</v>
      </c>
      <c r="I88" s="32">
        <v>437.5633324170015</v>
      </c>
      <c r="J88" s="32">
        <v>569.61302512300119</v>
      </c>
      <c r="K88" s="32">
        <v>662.29779900100255</v>
      </c>
      <c r="L88" s="32">
        <v>517.13484397899992</v>
      </c>
      <c r="M88" s="32"/>
      <c r="N88" s="33">
        <f t="shared" si="8"/>
        <v>5793.1013839740081</v>
      </c>
      <c r="O88" s="54"/>
      <c r="P88" s="18"/>
      <c r="Q88"/>
      <c r="R88"/>
    </row>
    <row r="89" spans="1:20" x14ac:dyDescent="0.3">
      <c r="A89" s="31" t="s">
        <v>14</v>
      </c>
      <c r="B89" s="32">
        <v>493.8987477999998</v>
      </c>
      <c r="C89" s="32">
        <v>448.63450711199721</v>
      </c>
      <c r="D89" s="32">
        <v>462.15685610999702</v>
      </c>
      <c r="E89" s="32">
        <v>442.62141590700207</v>
      </c>
      <c r="F89" s="32">
        <v>442.52747090399998</v>
      </c>
      <c r="G89" s="32">
        <v>429.49161108899744</v>
      </c>
      <c r="H89" s="32">
        <v>423.32639122799924</v>
      </c>
      <c r="I89" s="32">
        <v>421.31276626599896</v>
      </c>
      <c r="J89" s="32">
        <v>467.30331236700124</v>
      </c>
      <c r="K89" s="32">
        <v>530.28607374700277</v>
      </c>
      <c r="L89" s="32">
        <v>428.95848276300057</v>
      </c>
      <c r="M89" s="32"/>
      <c r="N89" s="33">
        <f t="shared" si="8"/>
        <v>4990.5176352929966</v>
      </c>
      <c r="O89" s="54"/>
      <c r="P89" s="18"/>
      <c r="Q89"/>
      <c r="R89"/>
    </row>
    <row r="90" spans="1:20" x14ac:dyDescent="0.3">
      <c r="A90" s="34" t="s">
        <v>15</v>
      </c>
      <c r="B90" s="35">
        <f t="shared" ref="B90:C90" si="9">SUM(B85:B89)</f>
        <v>2461.3588669799983</v>
      </c>
      <c r="C90" s="35">
        <f t="shared" si="9"/>
        <v>2067.5055933729968</v>
      </c>
      <c r="D90" s="35">
        <f t="shared" ref="D90:E90" si="10">SUM(D85:D89)</f>
        <v>1908.2099640239976</v>
      </c>
      <c r="E90" s="35">
        <f t="shared" si="10"/>
        <v>1768.9975708890017</v>
      </c>
      <c r="F90" s="35">
        <f t="shared" ref="F90:G90" si="11">SUM(F85:F89)</f>
        <v>1841.5914104280023</v>
      </c>
      <c r="G90" s="35">
        <f t="shared" si="11"/>
        <v>1747.4358499070004</v>
      </c>
      <c r="H90" s="35">
        <f t="shared" ref="H90:I90" si="12">SUM(H85:H89)</f>
        <v>1796.4237238149985</v>
      </c>
      <c r="I90" s="35">
        <f t="shared" si="12"/>
        <v>1773.0122079210021</v>
      </c>
      <c r="J90" s="35">
        <f t="shared" ref="J90:K90" si="13">SUM(J85:J89)</f>
        <v>2005.1513285910037</v>
      </c>
      <c r="K90" s="35">
        <f t="shared" si="13"/>
        <v>2339.0948468460065</v>
      </c>
      <c r="L90" s="35">
        <f t="shared" ref="L90:M90" si="14">SUM(L85:L89)</f>
        <v>2040.8234965280003</v>
      </c>
      <c r="M90" s="35">
        <f t="shared" si="14"/>
        <v>0</v>
      </c>
      <c r="N90" s="35">
        <f t="shared" si="8"/>
        <v>21749.604859302002</v>
      </c>
      <c r="O90" s="54"/>
      <c r="P90" s="18"/>
      <c r="Q90"/>
      <c r="R90"/>
    </row>
    <row r="91" spans="1:20" s="56" customFormat="1" x14ac:dyDescent="0.3">
      <c r="A91" s="64"/>
      <c r="B91" s="57"/>
      <c r="C91" s="57"/>
      <c r="D91" s="57"/>
      <c r="E91" s="57"/>
      <c r="F91" s="57"/>
      <c r="G91" s="57"/>
      <c r="H91" s="57"/>
      <c r="I91" s="57"/>
      <c r="J91" s="57"/>
      <c r="K91" s="57"/>
      <c r="L91" s="57"/>
      <c r="M91" s="58"/>
      <c r="N91" s="58"/>
      <c r="O91" s="51"/>
    </row>
    <row r="92" spans="1:20" x14ac:dyDescent="0.3">
      <c r="A92" s="36" t="s">
        <v>28</v>
      </c>
      <c r="B92" s="37">
        <v>524.64313298198158</v>
      </c>
      <c r="C92" s="37">
        <v>441.2926105764443</v>
      </c>
      <c r="D92" s="37">
        <v>406.58766146941969</v>
      </c>
      <c r="E92" s="37">
        <v>382.62587778449563</v>
      </c>
      <c r="F92" s="37">
        <v>411.27242364784917</v>
      </c>
      <c r="G92" s="37">
        <v>388.56284711499671</v>
      </c>
      <c r="H92" s="37">
        <v>406.4587330579896</v>
      </c>
      <c r="I92" s="37">
        <v>399.73427213777899</v>
      </c>
      <c r="J92" s="37">
        <v>450.31052975260627</v>
      </c>
      <c r="K92" s="37">
        <v>523.2035811473794</v>
      </c>
      <c r="L92" s="37">
        <v>454.35499310691489</v>
      </c>
      <c r="M92" s="37"/>
      <c r="N92" s="38">
        <f>SUM(B92:M92)</f>
        <v>4789.046662777856</v>
      </c>
      <c r="O92" s="54"/>
      <c r="P92" s="18"/>
      <c r="Q92"/>
      <c r="R92"/>
    </row>
    <row r="93" spans="1:20" s="56" customFormat="1" x14ac:dyDescent="0.3">
      <c r="A93" s="64"/>
      <c r="B93" s="63"/>
      <c r="C93" s="63"/>
      <c r="D93" s="63"/>
      <c r="E93" s="63"/>
      <c r="F93" s="63"/>
      <c r="G93" s="63"/>
      <c r="H93" s="63"/>
      <c r="I93" s="63"/>
      <c r="J93" s="63"/>
      <c r="K93" s="63"/>
      <c r="L93" s="58"/>
      <c r="M93" s="58"/>
      <c r="N93" s="58"/>
      <c r="O93" s="51"/>
      <c r="P93" s="51"/>
      <c r="Q93" s="59"/>
      <c r="R93" s="59"/>
      <c r="S93" s="59"/>
      <c r="T93" s="59"/>
    </row>
    <row r="94" spans="1:20" s="3" customFormat="1" ht="14.4" customHeight="1" x14ac:dyDescent="0.3">
      <c r="A94" s="39" t="s">
        <v>117</v>
      </c>
      <c r="B94" s="60"/>
      <c r="C94" s="60"/>
      <c r="D94" s="60"/>
      <c r="E94" s="60"/>
      <c r="F94" s="60"/>
      <c r="G94" s="60"/>
      <c r="H94" s="60"/>
      <c r="I94" s="60"/>
      <c r="J94" s="60"/>
      <c r="K94" s="60"/>
      <c r="L94" s="60"/>
      <c r="M94" s="61"/>
      <c r="N94" s="40"/>
      <c r="O94" s="52"/>
      <c r="P94" s="17"/>
      <c r="Q94" s="2"/>
      <c r="R94" s="2"/>
      <c r="S94" s="2"/>
      <c r="T94" s="2"/>
    </row>
    <row r="95" spans="1:20" x14ac:dyDescent="0.3">
      <c r="A95" s="42"/>
      <c r="B95" s="42"/>
      <c r="C95" s="42"/>
      <c r="D95" s="42"/>
      <c r="E95" s="42"/>
      <c r="F95" s="42"/>
      <c r="G95" s="42"/>
      <c r="H95" s="42"/>
      <c r="I95" s="42"/>
      <c r="J95" s="42"/>
      <c r="K95" s="42"/>
      <c r="L95" s="42"/>
      <c r="M95" s="42"/>
      <c r="N95" s="40"/>
      <c r="S95" s="1"/>
      <c r="T95" s="1"/>
    </row>
    <row r="96" spans="1:20" x14ac:dyDescent="0.3">
      <c r="A96" s="34" t="s">
        <v>9</v>
      </c>
      <c r="B96" s="48" t="s">
        <v>16</v>
      </c>
      <c r="C96" s="48" t="s">
        <v>30</v>
      </c>
      <c r="D96" s="48" t="s">
        <v>32</v>
      </c>
      <c r="E96" s="48" t="s">
        <v>33</v>
      </c>
      <c r="F96" s="48" t="s">
        <v>34</v>
      </c>
      <c r="G96" s="48" t="s">
        <v>35</v>
      </c>
      <c r="H96" s="48" t="s">
        <v>36</v>
      </c>
      <c r="I96" s="48" t="s">
        <v>37</v>
      </c>
      <c r="J96" s="48" t="s">
        <v>38</v>
      </c>
      <c r="K96" s="48" t="s">
        <v>39</v>
      </c>
      <c r="L96" s="48" t="s">
        <v>40</v>
      </c>
      <c r="M96" s="48" t="s">
        <v>41</v>
      </c>
      <c r="N96" s="49" t="str">
        <f>N84</f>
        <v>Somme</v>
      </c>
      <c r="O96" s="55"/>
      <c r="P96" s="19"/>
      <c r="Q96"/>
      <c r="R96"/>
    </row>
    <row r="97" spans="1:20" x14ac:dyDescent="0.3">
      <c r="A97" s="31" t="s">
        <v>10</v>
      </c>
      <c r="B97" s="32">
        <v>116.87295304999992</v>
      </c>
      <c r="C97" s="32">
        <v>153.93311317000061</v>
      </c>
      <c r="D97" s="32">
        <v>147.03679384000026</v>
      </c>
      <c r="E97" s="32">
        <v>77.318670089999912</v>
      </c>
      <c r="F97" s="32">
        <v>81.063342279999958</v>
      </c>
      <c r="G97" s="32">
        <v>57.820886180000052</v>
      </c>
      <c r="H97" s="32">
        <v>146.8539363400001</v>
      </c>
      <c r="I97" s="32">
        <v>104.42254384999995</v>
      </c>
      <c r="J97" s="32">
        <v>138.29312370999992</v>
      </c>
      <c r="K97" s="32">
        <v>151.93209702000004</v>
      </c>
      <c r="L97" s="32">
        <v>89.605980189999954</v>
      </c>
      <c r="M97" s="32"/>
      <c r="N97" s="33">
        <f t="shared" ref="N97:N102" si="15">SUM(B97:M97)</f>
        <v>1265.1534397200005</v>
      </c>
      <c r="O97" s="54"/>
      <c r="P97" s="18"/>
      <c r="Q97"/>
      <c r="R97"/>
    </row>
    <row r="98" spans="1:20" x14ac:dyDescent="0.3">
      <c r="A98" s="31" t="s">
        <v>11</v>
      </c>
      <c r="B98" s="32">
        <v>133.54629863000008</v>
      </c>
      <c r="C98" s="32">
        <v>118.68591532000003</v>
      </c>
      <c r="D98" s="32">
        <v>139.38599032000002</v>
      </c>
      <c r="E98" s="32">
        <v>83.245219589999991</v>
      </c>
      <c r="F98" s="32">
        <v>130.86286095999998</v>
      </c>
      <c r="G98" s="32">
        <v>146.2310956800001</v>
      </c>
      <c r="H98" s="32">
        <v>87.045062529999967</v>
      </c>
      <c r="I98" s="32">
        <v>151.73136990000003</v>
      </c>
      <c r="J98" s="32">
        <v>143.09193178999999</v>
      </c>
      <c r="K98" s="32">
        <v>160.06687125999997</v>
      </c>
      <c r="L98" s="32">
        <v>136.98716197000005</v>
      </c>
      <c r="M98" s="32"/>
      <c r="N98" s="33">
        <f t="shared" si="15"/>
        <v>1430.8797779500001</v>
      </c>
      <c r="O98" s="54"/>
      <c r="P98" s="18"/>
      <c r="Q98"/>
      <c r="R98"/>
    </row>
    <row r="99" spans="1:20" x14ac:dyDescent="0.3">
      <c r="A99" s="31" t="s">
        <v>12</v>
      </c>
      <c r="B99" s="32">
        <v>25.655541056000047</v>
      </c>
      <c r="C99" s="32">
        <v>17.590506679799212</v>
      </c>
      <c r="D99" s="32">
        <v>15.858186253999856</v>
      </c>
      <c r="E99" s="32">
        <v>16.485208785999856</v>
      </c>
      <c r="F99" s="32">
        <v>19.164193502627448</v>
      </c>
      <c r="G99" s="32">
        <v>19.812652206784808</v>
      </c>
      <c r="H99" s="32">
        <v>15.429608949999896</v>
      </c>
      <c r="I99" s="32">
        <v>17.735374290999818</v>
      </c>
      <c r="J99" s="32">
        <v>15.757844470999842</v>
      </c>
      <c r="K99" s="32">
        <v>22.518158633553519</v>
      </c>
      <c r="L99" s="32">
        <v>18.207921325999838</v>
      </c>
      <c r="M99" s="32"/>
      <c r="N99" s="33">
        <f t="shared" si="15"/>
        <v>204.21519615676419</v>
      </c>
      <c r="O99" s="54"/>
      <c r="P99" s="18"/>
      <c r="Q99"/>
      <c r="R99"/>
    </row>
    <row r="100" spans="1:20" x14ac:dyDescent="0.3">
      <c r="A100" s="31" t="s">
        <v>13</v>
      </c>
      <c r="B100" s="32">
        <v>384.9469720669984</v>
      </c>
      <c r="C100" s="32">
        <v>149.76397327855076</v>
      </c>
      <c r="D100" s="32">
        <v>259.64462935282762</v>
      </c>
      <c r="E100" s="32">
        <v>206.91748105099899</v>
      </c>
      <c r="F100" s="32">
        <v>235.5072136852576</v>
      </c>
      <c r="G100" s="32">
        <v>476.84611745130286</v>
      </c>
      <c r="H100" s="32">
        <v>251.80314660825829</v>
      </c>
      <c r="I100" s="32">
        <v>298.96525196299876</v>
      </c>
      <c r="J100" s="32">
        <v>351.25864472999854</v>
      </c>
      <c r="K100" s="32">
        <v>390.39641536730556</v>
      </c>
      <c r="L100" s="32">
        <v>240.54828591199831</v>
      </c>
      <c r="M100" s="32"/>
      <c r="N100" s="33">
        <f t="shared" si="15"/>
        <v>3246.5981314664959</v>
      </c>
      <c r="O100" s="54"/>
      <c r="P100" s="18"/>
      <c r="Q100"/>
      <c r="R100"/>
    </row>
    <row r="101" spans="1:20" x14ac:dyDescent="0.3">
      <c r="A101" s="31" t="s">
        <v>14</v>
      </c>
      <c r="B101" s="32">
        <v>29.73261919800024</v>
      </c>
      <c r="C101" s="32">
        <v>26.06970736496865</v>
      </c>
      <c r="D101" s="32">
        <v>24.367889612083772</v>
      </c>
      <c r="E101" s="32">
        <v>28.33116104800003</v>
      </c>
      <c r="F101" s="32">
        <v>29.756908640004813</v>
      </c>
      <c r="G101" s="32">
        <v>30.965805282385933</v>
      </c>
      <c r="H101" s="32">
        <v>24.166641703131699</v>
      </c>
      <c r="I101" s="32">
        <v>29.145117031000005</v>
      </c>
      <c r="J101" s="32">
        <v>25.764192243000107</v>
      </c>
      <c r="K101" s="32">
        <v>37.774647480096327</v>
      </c>
      <c r="L101" s="32">
        <v>29.558183609000103</v>
      </c>
      <c r="M101" s="32"/>
      <c r="N101" s="33">
        <f t="shared" si="15"/>
        <v>315.63287321167167</v>
      </c>
      <c r="O101" s="54"/>
      <c r="P101" s="18"/>
      <c r="Q101"/>
      <c r="R101"/>
    </row>
    <row r="102" spans="1:20" x14ac:dyDescent="0.3">
      <c r="A102" s="34" t="s">
        <v>15</v>
      </c>
      <c r="B102" s="35">
        <f t="shared" ref="B102:C102" si="16">SUM(B97:B101)</f>
        <v>690.7543840009987</v>
      </c>
      <c r="C102" s="35">
        <f t="shared" si="16"/>
        <v>466.04321581331919</v>
      </c>
      <c r="D102" s="35">
        <f t="shared" ref="D102:E102" si="17">SUM(D97:D101)</f>
        <v>586.29348937891154</v>
      </c>
      <c r="E102" s="35">
        <f t="shared" si="17"/>
        <v>412.29774056499878</v>
      </c>
      <c r="F102" s="35">
        <f t="shared" ref="F102:G102" si="18">SUM(F97:F101)</f>
        <v>496.35451906788984</v>
      </c>
      <c r="G102" s="35">
        <f t="shared" si="18"/>
        <v>731.6765568004738</v>
      </c>
      <c r="H102" s="35">
        <f t="shared" ref="H102:I102" si="19">SUM(H97:H101)</f>
        <v>525.29839613138995</v>
      </c>
      <c r="I102" s="35">
        <f t="shared" si="19"/>
        <v>601.99965703499868</v>
      </c>
      <c r="J102" s="35">
        <f t="shared" ref="J102:K102" si="20">SUM(J97:J101)</f>
        <v>674.16573694399847</v>
      </c>
      <c r="K102" s="35">
        <f t="shared" si="20"/>
        <v>762.68818976095531</v>
      </c>
      <c r="L102" s="35">
        <f t="shared" ref="L102:M102" si="21">SUM(L97:L101)</f>
        <v>514.90753300699828</v>
      </c>
      <c r="M102" s="35">
        <f t="shared" si="21"/>
        <v>0</v>
      </c>
      <c r="N102" s="35">
        <f t="shared" si="15"/>
        <v>6462.4794185049323</v>
      </c>
      <c r="O102" s="54"/>
      <c r="P102" s="18"/>
      <c r="Q102"/>
      <c r="R102"/>
    </row>
    <row r="103" spans="1:20" s="66" customFormat="1" x14ac:dyDescent="0.3">
      <c r="A103" s="64"/>
      <c r="B103" s="63"/>
      <c r="C103" s="63"/>
      <c r="D103" s="63"/>
      <c r="E103" s="63"/>
      <c r="F103" s="63"/>
      <c r="G103" s="63"/>
      <c r="H103" s="63"/>
      <c r="I103" s="63"/>
      <c r="J103" s="63"/>
      <c r="K103" s="63"/>
      <c r="L103" s="63"/>
      <c r="M103" s="63"/>
      <c r="N103" s="63"/>
      <c r="O103" s="54"/>
      <c r="P103" s="54"/>
      <c r="Q103" s="65"/>
      <c r="R103" s="65"/>
      <c r="S103" s="65"/>
      <c r="T103" s="65"/>
    </row>
    <row r="104" spans="1:20" s="3" customFormat="1" ht="14.4" customHeight="1" x14ac:dyDescent="0.3">
      <c r="A104" s="39" t="s">
        <v>118</v>
      </c>
      <c r="B104" s="39"/>
      <c r="C104" s="39"/>
      <c r="D104" s="39"/>
      <c r="E104" s="39"/>
      <c r="F104" s="39"/>
      <c r="G104" s="39"/>
      <c r="H104" s="39"/>
      <c r="I104" s="39"/>
      <c r="J104" s="39"/>
      <c r="K104" s="39"/>
      <c r="L104" s="39"/>
      <c r="M104" s="39"/>
      <c r="N104" s="41"/>
      <c r="O104" s="52"/>
      <c r="P104" s="17"/>
      <c r="Q104" s="2"/>
      <c r="R104" s="2"/>
      <c r="S104" s="2"/>
      <c r="T104" s="2"/>
    </row>
    <row r="105" spans="1:20" x14ac:dyDescent="0.3">
      <c r="A105" s="42"/>
      <c r="B105" s="62"/>
      <c r="C105" s="42"/>
      <c r="D105" s="42"/>
      <c r="E105" s="42"/>
      <c r="F105" s="42"/>
      <c r="G105" s="42"/>
      <c r="H105" s="40"/>
      <c r="I105" s="40"/>
      <c r="J105" s="40"/>
      <c r="K105" s="40"/>
      <c r="L105" s="40"/>
      <c r="M105" s="40"/>
      <c r="N105" s="40"/>
      <c r="S105" s="1"/>
      <c r="T105" s="1"/>
    </row>
    <row r="106" spans="1:20" x14ac:dyDescent="0.3">
      <c r="A106" s="34" t="s">
        <v>1</v>
      </c>
      <c r="B106" s="48" t="s">
        <v>16</v>
      </c>
      <c r="C106" s="48" t="s">
        <v>30</v>
      </c>
      <c r="D106" s="48" t="s">
        <v>32</v>
      </c>
      <c r="E106" s="48" t="s">
        <v>33</v>
      </c>
      <c r="F106" s="48" t="s">
        <v>34</v>
      </c>
      <c r="G106" s="48" t="s">
        <v>35</v>
      </c>
      <c r="H106" s="48" t="s">
        <v>36</v>
      </c>
      <c r="I106" s="48" t="s">
        <v>37</v>
      </c>
      <c r="J106" s="48" t="s">
        <v>38</v>
      </c>
      <c r="K106" s="48" t="s">
        <v>39</v>
      </c>
      <c r="L106" s="48" t="s">
        <v>40</v>
      </c>
      <c r="M106" s="48" t="s">
        <v>41</v>
      </c>
      <c r="N106" s="49" t="str">
        <f>N84</f>
        <v>Somme</v>
      </c>
      <c r="O106" s="55"/>
      <c r="P106" s="19"/>
      <c r="Q106"/>
      <c r="R106"/>
    </row>
    <row r="107" spans="1:20" x14ac:dyDescent="0.3">
      <c r="A107" s="31" t="s">
        <v>86</v>
      </c>
      <c r="B107" s="32">
        <v>66.812941308000021</v>
      </c>
      <c r="C107" s="32">
        <v>32.530851447999993</v>
      </c>
      <c r="D107" s="32">
        <v>44.970302313999994</v>
      </c>
      <c r="E107" s="32">
        <v>47.529139391000037</v>
      </c>
      <c r="F107" s="32">
        <v>41.070340919000053</v>
      </c>
      <c r="G107" s="32">
        <v>58.355276545999907</v>
      </c>
      <c r="H107" s="32">
        <v>41.93890769700004</v>
      </c>
      <c r="I107" s="32">
        <v>49.552885785999997</v>
      </c>
      <c r="J107" s="32">
        <v>40.27615701099996</v>
      </c>
      <c r="K107" s="32">
        <v>42.40936626100001</v>
      </c>
      <c r="L107" s="32">
        <v>114.18925693699994</v>
      </c>
      <c r="M107" s="32"/>
      <c r="N107" s="33">
        <f t="shared" ref="N107:N116" si="22">SUM(B107:M107)</f>
        <v>579.63542561799989</v>
      </c>
      <c r="O107" s="54"/>
      <c r="P107" s="18"/>
      <c r="Q107"/>
      <c r="R107"/>
    </row>
    <row r="108" spans="1:20" x14ac:dyDescent="0.3">
      <c r="A108" s="31" t="s">
        <v>2</v>
      </c>
      <c r="B108" s="32">
        <v>309.80007279400041</v>
      </c>
      <c r="C108" s="32">
        <v>136.9600590260001</v>
      </c>
      <c r="D108" s="32">
        <v>97.843566809000052</v>
      </c>
      <c r="E108" s="32">
        <v>87.589834649999943</v>
      </c>
      <c r="F108" s="32">
        <v>139.2032784459999</v>
      </c>
      <c r="G108" s="32">
        <v>97.846577250000038</v>
      </c>
      <c r="H108" s="32">
        <v>131.79228704900021</v>
      </c>
      <c r="I108" s="32">
        <v>119.88935674400017</v>
      </c>
      <c r="J108" s="32">
        <v>158.21245103200002</v>
      </c>
      <c r="K108" s="32">
        <v>120.54740923100002</v>
      </c>
      <c r="L108" s="32">
        <v>273.68769169499978</v>
      </c>
      <c r="M108" s="32"/>
      <c r="N108" s="33">
        <f t="shared" si="22"/>
        <v>1673.3725847260007</v>
      </c>
      <c r="O108" s="54"/>
      <c r="P108" s="18"/>
      <c r="Q108"/>
      <c r="R108"/>
    </row>
    <row r="109" spans="1:20" x14ac:dyDescent="0.3">
      <c r="A109" s="31" t="s">
        <v>3</v>
      </c>
      <c r="B109" s="32">
        <v>675.78190853399997</v>
      </c>
      <c r="C109" s="32">
        <v>520.39576820099728</v>
      </c>
      <c r="D109" s="32">
        <v>435.23712417899765</v>
      </c>
      <c r="E109" s="32">
        <v>479.86181651400159</v>
      </c>
      <c r="F109" s="32">
        <v>516.19871882399764</v>
      </c>
      <c r="G109" s="32">
        <v>486.77790873099764</v>
      </c>
      <c r="H109" s="32">
        <v>410.8553891319977</v>
      </c>
      <c r="I109" s="32">
        <v>493.36016249399813</v>
      </c>
      <c r="J109" s="32">
        <v>522.31884075800122</v>
      </c>
      <c r="K109" s="32">
        <v>588.3707383750052</v>
      </c>
      <c r="L109" s="32">
        <v>467.19836099399919</v>
      </c>
      <c r="M109" s="32"/>
      <c r="N109" s="33">
        <f t="shared" si="22"/>
        <v>5596.3567367359929</v>
      </c>
      <c r="O109" s="54"/>
      <c r="P109" s="18"/>
      <c r="Q109"/>
      <c r="R109"/>
    </row>
    <row r="110" spans="1:20" x14ac:dyDescent="0.3">
      <c r="A110" s="31" t="s">
        <v>4</v>
      </c>
      <c r="B110" s="32">
        <v>303.13647489200008</v>
      </c>
      <c r="C110" s="32">
        <v>399.0166267809999</v>
      </c>
      <c r="D110" s="32">
        <v>320.19331674799957</v>
      </c>
      <c r="E110" s="32">
        <v>202.82159450800003</v>
      </c>
      <c r="F110" s="32">
        <v>145.4868564399998</v>
      </c>
      <c r="G110" s="32">
        <v>181.36600863699982</v>
      </c>
      <c r="H110" s="32">
        <v>244.58386677900032</v>
      </c>
      <c r="I110" s="32">
        <v>278.5388643830002</v>
      </c>
      <c r="J110" s="32">
        <v>266.05475607399916</v>
      </c>
      <c r="K110" s="32">
        <v>212.81706768300009</v>
      </c>
      <c r="L110" s="32">
        <v>117.41222645000003</v>
      </c>
      <c r="M110" s="32"/>
      <c r="N110" s="33">
        <f t="shared" si="22"/>
        <v>2671.4276593749992</v>
      </c>
      <c r="O110" s="54"/>
      <c r="P110" s="18"/>
      <c r="Q110"/>
      <c r="R110"/>
    </row>
    <row r="111" spans="1:20" x14ac:dyDescent="0.3">
      <c r="A111" s="31" t="s">
        <v>5</v>
      </c>
      <c r="B111" s="32">
        <v>52.93056867199995</v>
      </c>
      <c r="C111" s="32">
        <v>39.449761328999962</v>
      </c>
      <c r="D111" s="32">
        <v>39.30242854699997</v>
      </c>
      <c r="E111" s="32">
        <v>36.153612820000021</v>
      </c>
      <c r="F111" s="32">
        <v>56.652030971000002</v>
      </c>
      <c r="G111" s="32">
        <v>38.210226547000055</v>
      </c>
      <c r="H111" s="32">
        <v>25.812189239999999</v>
      </c>
      <c r="I111" s="32">
        <v>34.795138945000012</v>
      </c>
      <c r="J111" s="32">
        <v>45.064288945999998</v>
      </c>
      <c r="K111" s="32">
        <v>50.712379508000112</v>
      </c>
      <c r="L111" s="32">
        <v>29.954939530000043</v>
      </c>
      <c r="M111" s="32"/>
      <c r="N111" s="33">
        <f t="shared" si="22"/>
        <v>449.03756505500007</v>
      </c>
      <c r="O111" s="54"/>
      <c r="P111" s="18"/>
      <c r="Q111"/>
      <c r="R111"/>
    </row>
    <row r="112" spans="1:20" x14ac:dyDescent="0.3">
      <c r="A112" s="31" t="s">
        <v>6</v>
      </c>
      <c r="B112" s="32">
        <v>563.72946163600056</v>
      </c>
      <c r="C112" s="32">
        <v>374.32434234599987</v>
      </c>
      <c r="D112" s="32">
        <v>436.64396521600031</v>
      </c>
      <c r="E112" s="32">
        <v>368.94493156600009</v>
      </c>
      <c r="F112" s="32">
        <v>380.16421133299997</v>
      </c>
      <c r="G112" s="32">
        <v>448.70766869900018</v>
      </c>
      <c r="H112" s="32">
        <v>401.53750498200014</v>
      </c>
      <c r="I112" s="32">
        <v>371.15992831600016</v>
      </c>
      <c r="J112" s="32">
        <v>439.03991162199975</v>
      </c>
      <c r="K112" s="32">
        <v>603.74696166100068</v>
      </c>
      <c r="L112" s="32">
        <v>567.02107736899973</v>
      </c>
      <c r="M112" s="32"/>
      <c r="N112" s="33">
        <f t="shared" si="22"/>
        <v>4955.0199647460013</v>
      </c>
      <c r="O112" s="54"/>
      <c r="P112" s="18"/>
      <c r="Q112"/>
      <c r="R112"/>
    </row>
    <row r="113" spans="1:20" x14ac:dyDescent="0.3">
      <c r="A113" s="31" t="s">
        <v>7</v>
      </c>
      <c r="B113" s="32">
        <v>147.46113570499995</v>
      </c>
      <c r="C113" s="32">
        <v>159.73061288900013</v>
      </c>
      <c r="D113" s="32">
        <v>162.25845214899999</v>
      </c>
      <c r="E113" s="32">
        <v>143.624582616</v>
      </c>
      <c r="F113" s="32">
        <v>137.7787884209998</v>
      </c>
      <c r="G113" s="32">
        <v>125.8772699610001</v>
      </c>
      <c r="H113" s="32">
        <v>104.78452347300004</v>
      </c>
      <c r="I113" s="32">
        <v>119.1740365750002</v>
      </c>
      <c r="J113" s="32">
        <v>138.47507313499992</v>
      </c>
      <c r="K113" s="32">
        <v>217.55536591499992</v>
      </c>
      <c r="L113" s="32">
        <v>106.57236065299995</v>
      </c>
      <c r="M113" s="32"/>
      <c r="N113" s="33">
        <f t="shared" si="22"/>
        <v>1563.2922014920005</v>
      </c>
      <c r="O113" s="54"/>
      <c r="P113" s="18"/>
      <c r="Q113"/>
      <c r="R113"/>
    </row>
    <row r="114" spans="1:20" x14ac:dyDescent="0.3">
      <c r="A114" s="31" t="s">
        <v>8</v>
      </c>
      <c r="B114" s="32">
        <v>245.3973594790011</v>
      </c>
      <c r="C114" s="32">
        <v>368.77432681900086</v>
      </c>
      <c r="D114" s="32">
        <v>271.04141319699977</v>
      </c>
      <c r="E114" s="32">
        <v>316.40647366799914</v>
      </c>
      <c r="F114" s="32">
        <v>350.46232897500056</v>
      </c>
      <c r="G114" s="32">
        <v>235.11857637800009</v>
      </c>
      <c r="H114" s="32">
        <v>350.62567648299893</v>
      </c>
      <c r="I114" s="32">
        <v>231.81405675899967</v>
      </c>
      <c r="J114" s="32">
        <v>321.53433516899963</v>
      </c>
      <c r="K114" s="32">
        <v>423.84203729900116</v>
      </c>
      <c r="L114" s="32">
        <v>232.75810215000021</v>
      </c>
      <c r="M114" s="32"/>
      <c r="N114" s="33">
        <f t="shared" si="22"/>
        <v>3347.7746863760012</v>
      </c>
      <c r="O114" s="54"/>
      <c r="P114" s="18"/>
      <c r="Q114"/>
      <c r="R114"/>
    </row>
    <row r="115" spans="1:20" x14ac:dyDescent="0.3">
      <c r="A115" s="31" t="s">
        <v>0</v>
      </c>
      <c r="B115" s="32">
        <v>96.308943959999766</v>
      </c>
      <c r="C115" s="32">
        <v>36.323244533999933</v>
      </c>
      <c r="D115" s="32">
        <v>100.71939486499996</v>
      </c>
      <c r="E115" s="32">
        <v>86.065585155999926</v>
      </c>
      <c r="F115" s="32">
        <v>74.574856099000016</v>
      </c>
      <c r="G115" s="32">
        <v>75.176337157999995</v>
      </c>
      <c r="H115" s="32">
        <v>84.493378980000102</v>
      </c>
      <c r="I115" s="32">
        <v>74.727777918999905</v>
      </c>
      <c r="J115" s="32">
        <v>74.175514843999977</v>
      </c>
      <c r="K115" s="32">
        <v>79.093520912999949</v>
      </c>
      <c r="L115" s="32">
        <v>132.02948075000012</v>
      </c>
      <c r="M115" s="32"/>
      <c r="N115" s="33">
        <f t="shared" si="22"/>
        <v>913.68803517799961</v>
      </c>
      <c r="O115" s="54"/>
      <c r="P115" s="18"/>
      <c r="Q115"/>
      <c r="R115"/>
    </row>
    <row r="116" spans="1:20" x14ac:dyDescent="0.3">
      <c r="A116" s="34" t="s">
        <v>15</v>
      </c>
      <c r="B116" s="35">
        <f t="shared" ref="B116:C116" si="23">SUM(B107:B115)</f>
        <v>2461.3588669800015</v>
      </c>
      <c r="C116" s="35">
        <f t="shared" si="23"/>
        <v>2067.5055933729982</v>
      </c>
      <c r="D116" s="35">
        <f t="shared" ref="D116:E116" si="24">SUM(D107:D115)</f>
        <v>1908.2099640239974</v>
      </c>
      <c r="E116" s="35">
        <f t="shared" si="24"/>
        <v>1768.9975708890008</v>
      </c>
      <c r="F116" s="35">
        <f t="shared" ref="F116:G116" si="25">SUM(F107:F115)</f>
        <v>1841.5914104279977</v>
      </c>
      <c r="G116" s="35">
        <f t="shared" si="25"/>
        <v>1747.4358499069979</v>
      </c>
      <c r="H116" s="35">
        <f t="shared" ref="H116:I116" si="26">SUM(H107:H115)</f>
        <v>1796.4237238149976</v>
      </c>
      <c r="I116" s="35">
        <f t="shared" si="26"/>
        <v>1773.0122079209982</v>
      </c>
      <c r="J116" s="35">
        <f t="shared" ref="J116:K116" si="27">SUM(J107:J115)</f>
        <v>2005.1513285909996</v>
      </c>
      <c r="K116" s="35">
        <f t="shared" si="27"/>
        <v>2339.0948468460074</v>
      </c>
      <c r="L116" s="35">
        <f t="shared" ref="L116:M116" si="28">SUM(L107:L115)</f>
        <v>2040.8234965279992</v>
      </c>
      <c r="M116" s="35">
        <f t="shared" si="28"/>
        <v>0</v>
      </c>
      <c r="N116" s="35">
        <f t="shared" si="22"/>
        <v>21749.604859301999</v>
      </c>
      <c r="O116" s="54"/>
      <c r="P116" s="18"/>
      <c r="Q116"/>
      <c r="R116"/>
    </row>
    <row r="117" spans="1:20" x14ac:dyDescent="0.3">
      <c r="A117" s="43"/>
      <c r="B117" s="40"/>
      <c r="C117" s="40"/>
      <c r="D117" s="40"/>
      <c r="E117" s="40"/>
      <c r="F117" s="40"/>
      <c r="G117" s="40"/>
      <c r="H117" s="40"/>
      <c r="I117" s="40"/>
      <c r="J117" s="40"/>
      <c r="K117" s="40"/>
      <c r="L117" s="40"/>
      <c r="M117" s="40"/>
      <c r="N117" s="40"/>
      <c r="S117" s="1"/>
      <c r="T117" s="1"/>
    </row>
    <row r="118" spans="1:20" s="3" customFormat="1" ht="14.4" customHeight="1" x14ac:dyDescent="0.3">
      <c r="A118" s="39" t="s">
        <v>119</v>
      </c>
      <c r="B118" s="39"/>
      <c r="C118" s="39"/>
      <c r="D118" s="39"/>
      <c r="E118" s="39"/>
      <c r="F118" s="39"/>
      <c r="G118" s="39"/>
      <c r="H118" s="39"/>
      <c r="I118" s="39"/>
      <c r="J118" s="39"/>
      <c r="K118" s="39"/>
      <c r="L118" s="39"/>
      <c r="M118" s="39"/>
      <c r="N118" s="41"/>
      <c r="O118" s="52"/>
      <c r="P118" s="17"/>
      <c r="Q118" s="2"/>
      <c r="R118" s="2"/>
      <c r="S118" s="2"/>
      <c r="T118" s="2"/>
    </row>
    <row r="119" spans="1:20" x14ac:dyDescent="0.3">
      <c r="A119" s="42"/>
      <c r="B119" s="42"/>
      <c r="C119" s="42"/>
      <c r="D119" s="42"/>
      <c r="E119" s="42"/>
      <c r="F119" s="42"/>
      <c r="G119" s="42"/>
      <c r="H119" s="40"/>
      <c r="I119" s="40"/>
      <c r="J119" s="40"/>
      <c r="K119" s="40"/>
      <c r="L119" s="40"/>
      <c r="M119" s="40"/>
      <c r="N119" s="40"/>
      <c r="S119" s="1"/>
      <c r="T119" s="1"/>
    </row>
    <row r="120" spans="1:20" x14ac:dyDescent="0.3">
      <c r="A120" s="34" t="s">
        <v>1</v>
      </c>
      <c r="B120" s="48" t="s">
        <v>16</v>
      </c>
      <c r="C120" s="48" t="s">
        <v>30</v>
      </c>
      <c r="D120" s="48" t="s">
        <v>32</v>
      </c>
      <c r="E120" s="48" t="s">
        <v>33</v>
      </c>
      <c r="F120" s="48" t="s">
        <v>34</v>
      </c>
      <c r="G120" s="48" t="s">
        <v>35</v>
      </c>
      <c r="H120" s="48" t="s">
        <v>36</v>
      </c>
      <c r="I120" s="48" t="s">
        <v>37</v>
      </c>
      <c r="J120" s="48" t="s">
        <v>38</v>
      </c>
      <c r="K120" s="48" t="s">
        <v>39</v>
      </c>
      <c r="L120" s="48" t="s">
        <v>40</v>
      </c>
      <c r="M120" s="48" t="s">
        <v>41</v>
      </c>
      <c r="N120" s="49" t="str">
        <f>N84</f>
        <v>Somme</v>
      </c>
      <c r="O120" s="55"/>
      <c r="P120" s="19"/>
      <c r="Q120"/>
      <c r="R120"/>
    </row>
    <row r="121" spans="1:20" x14ac:dyDescent="0.3">
      <c r="A121" s="31" t="s">
        <v>86</v>
      </c>
      <c r="B121" s="32">
        <v>25.235245379000038</v>
      </c>
      <c r="C121" s="32">
        <v>2.4072598342042069</v>
      </c>
      <c r="D121" s="32">
        <v>2.6569741599795922</v>
      </c>
      <c r="E121" s="32">
        <v>4.0074825139999914</v>
      </c>
      <c r="F121" s="32">
        <v>3.5156811019999994</v>
      </c>
      <c r="G121" s="32">
        <v>4.0216417790000021</v>
      </c>
      <c r="H121" s="32">
        <v>4.7117871089369165</v>
      </c>
      <c r="I121" s="32">
        <v>4.4980294679999986</v>
      </c>
      <c r="J121" s="32">
        <v>3.8559670640000014</v>
      </c>
      <c r="K121" s="32">
        <v>3.9680850101336134</v>
      </c>
      <c r="L121" s="32">
        <v>3.0255305600000013</v>
      </c>
      <c r="M121" s="32"/>
      <c r="N121" s="33">
        <f t="shared" ref="N121:N130" si="29">SUM(B121:M121)</f>
        <v>61.903683979254353</v>
      </c>
      <c r="O121" s="54"/>
      <c r="P121" s="18"/>
      <c r="Q121"/>
      <c r="R121"/>
    </row>
    <row r="122" spans="1:20" x14ac:dyDescent="0.3">
      <c r="A122" s="31" t="s">
        <v>2</v>
      </c>
      <c r="B122" s="32">
        <v>79.851697952999999</v>
      </c>
      <c r="C122" s="32">
        <v>60.153554441039915</v>
      </c>
      <c r="D122" s="32">
        <v>25.060686635000007</v>
      </c>
      <c r="E122" s="32">
        <v>65.016167317000082</v>
      </c>
      <c r="F122" s="32">
        <v>61.680537417361528</v>
      </c>
      <c r="G122" s="32">
        <v>80.240055622272124</v>
      </c>
      <c r="H122" s="32">
        <v>43.723641490835185</v>
      </c>
      <c r="I122" s="32">
        <v>45.633978245000073</v>
      </c>
      <c r="J122" s="32">
        <v>41.883881707000029</v>
      </c>
      <c r="K122" s="32">
        <v>83.010415267541532</v>
      </c>
      <c r="L122" s="32">
        <v>106.07269964899999</v>
      </c>
      <c r="M122" s="32"/>
      <c r="N122" s="33">
        <f t="shared" si="29"/>
        <v>692.32731574505056</v>
      </c>
      <c r="O122" s="54"/>
      <c r="P122" s="18"/>
      <c r="Q122"/>
      <c r="R122"/>
    </row>
    <row r="123" spans="1:20" x14ac:dyDescent="0.3">
      <c r="A123" s="31" t="s">
        <v>3</v>
      </c>
      <c r="B123" s="32">
        <v>56.924184583000248</v>
      </c>
      <c r="C123" s="32">
        <v>47.693971323406231</v>
      </c>
      <c r="D123" s="32">
        <v>45.206737923179809</v>
      </c>
      <c r="E123" s="32">
        <v>42.545866481000246</v>
      </c>
      <c r="F123" s="32">
        <v>54.677803007509553</v>
      </c>
      <c r="G123" s="32">
        <v>54.744733296283187</v>
      </c>
      <c r="H123" s="32">
        <v>40.066517487000276</v>
      </c>
      <c r="I123" s="32">
        <v>57.141430438000164</v>
      </c>
      <c r="J123" s="32">
        <v>48.605120925000172</v>
      </c>
      <c r="K123" s="32">
        <v>63.877244418564743</v>
      </c>
      <c r="L123" s="32">
        <v>55.603591820000098</v>
      </c>
      <c r="M123" s="32"/>
      <c r="N123" s="33">
        <f t="shared" si="29"/>
        <v>567.08720170294475</v>
      </c>
      <c r="O123" s="54"/>
      <c r="P123" s="18"/>
      <c r="Q123"/>
      <c r="R123"/>
    </row>
    <row r="124" spans="1:20" x14ac:dyDescent="0.3">
      <c r="A124" s="31" t="s">
        <v>4</v>
      </c>
      <c r="B124" s="32">
        <v>132.42723024800011</v>
      </c>
      <c r="C124" s="32">
        <v>162.4187684380806</v>
      </c>
      <c r="D124" s="32">
        <v>183.91561142233564</v>
      </c>
      <c r="E124" s="32">
        <v>141.41374925000036</v>
      </c>
      <c r="F124" s="32">
        <v>104.06677369133193</v>
      </c>
      <c r="G124" s="32">
        <v>159.66027211831184</v>
      </c>
      <c r="H124" s="32">
        <v>127.39539814690987</v>
      </c>
      <c r="I124" s="32">
        <v>217.36986790100008</v>
      </c>
      <c r="J124" s="32">
        <v>172.52957433499986</v>
      </c>
      <c r="K124" s="32">
        <v>101.59615619430554</v>
      </c>
      <c r="L124" s="32">
        <v>23.707484466000103</v>
      </c>
      <c r="M124" s="32"/>
      <c r="N124" s="33">
        <f t="shared" si="29"/>
        <v>1526.5008862112759</v>
      </c>
      <c r="O124" s="54"/>
      <c r="P124" s="18"/>
      <c r="Q124"/>
      <c r="R124"/>
    </row>
    <row r="125" spans="1:20" x14ac:dyDescent="0.3">
      <c r="A125" s="31" t="s">
        <v>5</v>
      </c>
      <c r="B125" s="32">
        <v>2.9094589269999971</v>
      </c>
      <c r="C125" s="32">
        <v>2.5292556039999985</v>
      </c>
      <c r="D125" s="32">
        <v>1.7458172791424291</v>
      </c>
      <c r="E125" s="32">
        <v>2.0501915109999982</v>
      </c>
      <c r="F125" s="32">
        <v>12.136582457000031</v>
      </c>
      <c r="G125" s="32">
        <v>1.9916869319999944</v>
      </c>
      <c r="H125" s="32">
        <v>1.344540279054383</v>
      </c>
      <c r="I125" s="32">
        <v>1.4935269539999982</v>
      </c>
      <c r="J125" s="32">
        <v>2.3870484710000004</v>
      </c>
      <c r="K125" s="32">
        <v>2.3062125019999997</v>
      </c>
      <c r="L125" s="32">
        <v>1.7110208099999966</v>
      </c>
      <c r="M125" s="32"/>
      <c r="N125" s="33">
        <f t="shared" si="29"/>
        <v>32.605341726196819</v>
      </c>
      <c r="O125" s="54"/>
      <c r="P125" s="18"/>
      <c r="Q125"/>
      <c r="R125"/>
    </row>
    <row r="126" spans="1:20" x14ac:dyDescent="0.3">
      <c r="A126" s="31" t="s">
        <v>6</v>
      </c>
      <c r="B126" s="32">
        <v>349.27238193500011</v>
      </c>
      <c r="C126" s="32">
        <v>102.42093002287076</v>
      </c>
      <c r="D126" s="32">
        <v>210.94100009398096</v>
      </c>
      <c r="E126" s="32">
        <v>109.20493225700005</v>
      </c>
      <c r="F126" s="32">
        <v>143.88646581871387</v>
      </c>
      <c r="G126" s="32">
        <v>339.43632178000018</v>
      </c>
      <c r="H126" s="32">
        <v>238.56440752245601</v>
      </c>
      <c r="I126" s="32">
        <v>178.09801632399996</v>
      </c>
      <c r="J126" s="32">
        <v>285.86479003800014</v>
      </c>
      <c r="K126" s="32">
        <v>358.53992509992054</v>
      </c>
      <c r="L126" s="32">
        <v>283.14658039700032</v>
      </c>
      <c r="M126" s="32"/>
      <c r="N126" s="33">
        <f t="shared" si="29"/>
        <v>2599.3757512889429</v>
      </c>
      <c r="O126" s="54"/>
      <c r="P126" s="18"/>
      <c r="Q126"/>
      <c r="R126"/>
    </row>
    <row r="127" spans="1:20" x14ac:dyDescent="0.3">
      <c r="A127" s="31" t="s">
        <v>7</v>
      </c>
      <c r="B127" s="32">
        <v>19.495343979999998</v>
      </c>
      <c r="C127" s="32">
        <v>69.06745087190437</v>
      </c>
      <c r="D127" s="32">
        <v>65.302054949999871</v>
      </c>
      <c r="E127" s="32">
        <v>18.98969082999999</v>
      </c>
      <c r="F127" s="32">
        <v>67.291180310000044</v>
      </c>
      <c r="G127" s="32">
        <v>64.407577629999949</v>
      </c>
      <c r="H127" s="32">
        <v>12.299947619999994</v>
      </c>
      <c r="I127" s="32">
        <v>66.150472989999912</v>
      </c>
      <c r="J127" s="32">
        <v>64.952836840000003</v>
      </c>
      <c r="K127" s="32">
        <v>82.400908210000026</v>
      </c>
      <c r="L127" s="32">
        <v>14.500040369999963</v>
      </c>
      <c r="M127" s="32"/>
      <c r="N127" s="33">
        <f t="shared" si="29"/>
        <v>544.85750460190411</v>
      </c>
      <c r="O127" s="54"/>
      <c r="P127" s="18"/>
      <c r="Q127"/>
      <c r="R127"/>
    </row>
    <row r="128" spans="1:20" x14ac:dyDescent="0.3">
      <c r="A128" s="31" t="s">
        <v>8</v>
      </c>
      <c r="B128" s="32">
        <v>13.153043339999916</v>
      </c>
      <c r="C128" s="32">
        <v>15.349224900235171</v>
      </c>
      <c r="D128" s="32">
        <v>13.203358722431553</v>
      </c>
      <c r="E128" s="32">
        <v>17.461771704999979</v>
      </c>
      <c r="F128" s="32">
        <v>41.764822709932275</v>
      </c>
      <c r="G128" s="32">
        <v>17.396637868606216</v>
      </c>
      <c r="H128" s="32">
        <v>47.570411117984634</v>
      </c>
      <c r="I128" s="32">
        <v>10.790155520999953</v>
      </c>
      <c r="J128" s="32">
        <v>44.216262064999796</v>
      </c>
      <c r="K128" s="32">
        <v>56.284015385110813</v>
      </c>
      <c r="L128" s="32">
        <v>10.05863138799999</v>
      </c>
      <c r="M128" s="32"/>
      <c r="N128" s="33">
        <f t="shared" si="29"/>
        <v>287.24833472330027</v>
      </c>
      <c r="O128" s="54"/>
      <c r="P128" s="18"/>
      <c r="Q128"/>
      <c r="R128"/>
    </row>
    <row r="129" spans="1:18" x14ac:dyDescent="0.3">
      <c r="A129" s="31" t="s">
        <v>0</v>
      </c>
      <c r="B129" s="32">
        <v>11.485797655999979</v>
      </c>
      <c r="C129" s="32">
        <v>4.002800377577258</v>
      </c>
      <c r="D129" s="32">
        <v>38.261248192862688</v>
      </c>
      <c r="E129" s="32">
        <v>11.607888699999984</v>
      </c>
      <c r="F129" s="32">
        <v>7.3346725540417284</v>
      </c>
      <c r="G129" s="32">
        <v>9.7776297739999976</v>
      </c>
      <c r="H129" s="32">
        <v>9.6217453582130013</v>
      </c>
      <c r="I129" s="32">
        <v>20.82417919399996</v>
      </c>
      <c r="J129" s="32">
        <v>9.8702554989999882</v>
      </c>
      <c r="K129" s="32">
        <v>10.70522767338047</v>
      </c>
      <c r="L129" s="32">
        <v>17.081953547000001</v>
      </c>
      <c r="M129" s="32"/>
      <c r="N129" s="33">
        <f t="shared" si="29"/>
        <v>150.5733985260751</v>
      </c>
      <c r="O129" s="54"/>
      <c r="P129" s="18"/>
      <c r="Q129"/>
      <c r="R129"/>
    </row>
    <row r="130" spans="1:18" x14ac:dyDescent="0.3">
      <c r="A130" s="34" t="s">
        <v>15</v>
      </c>
      <c r="B130" s="35">
        <f t="shared" ref="B130:C130" si="30">SUM(B121:B129)</f>
        <v>690.75438400100052</v>
      </c>
      <c r="C130" s="35">
        <f t="shared" si="30"/>
        <v>466.04321581331857</v>
      </c>
      <c r="D130" s="35">
        <f t="shared" ref="D130:E130" si="31">SUM(D121:D129)</f>
        <v>586.29348937891257</v>
      </c>
      <c r="E130" s="35">
        <f t="shared" si="31"/>
        <v>412.29774056500065</v>
      </c>
      <c r="F130" s="35">
        <f t="shared" ref="F130:G130" si="32">SUM(F121:F129)</f>
        <v>496.35451906789098</v>
      </c>
      <c r="G130" s="35">
        <f t="shared" si="32"/>
        <v>731.67655680047358</v>
      </c>
      <c r="H130" s="35">
        <f t="shared" ref="H130:I130" si="33">SUM(H121:H129)</f>
        <v>525.29839613139029</v>
      </c>
      <c r="I130" s="35">
        <f t="shared" si="33"/>
        <v>601.99965703500004</v>
      </c>
      <c r="J130" s="35">
        <f t="shared" ref="J130:K130" si="34">SUM(J121:J129)</f>
        <v>674.16573694399995</v>
      </c>
      <c r="K130" s="35">
        <f t="shared" si="34"/>
        <v>762.68818976095724</v>
      </c>
      <c r="L130" s="35">
        <f t="shared" ref="L130:M130" si="35">SUM(L121:L129)</f>
        <v>514.90753300700044</v>
      </c>
      <c r="M130" s="35">
        <f t="shared" si="35"/>
        <v>0</v>
      </c>
      <c r="N130" s="35">
        <f t="shared" si="29"/>
        <v>6462.479418504945</v>
      </c>
      <c r="O130" s="54"/>
      <c r="P130" s="18"/>
      <c r="Q130"/>
      <c r="R130"/>
    </row>
    <row r="131" spans="1:18" x14ac:dyDescent="0.3">
      <c r="A131" s="43"/>
      <c r="B131" s="40"/>
      <c r="C131" s="40"/>
      <c r="D131" s="40"/>
      <c r="E131" s="40"/>
      <c r="F131" s="40"/>
      <c r="G131" s="40"/>
      <c r="H131" s="40"/>
      <c r="I131" s="40"/>
      <c r="J131" s="40"/>
      <c r="K131" s="40"/>
      <c r="L131" s="40"/>
      <c r="M131" s="40"/>
      <c r="N131" s="40"/>
    </row>
    <row r="132" spans="1:18" x14ac:dyDescent="0.3">
      <c r="A132" s="43"/>
      <c r="B132" s="40"/>
      <c r="C132" s="40"/>
      <c r="D132" s="40"/>
      <c r="E132" s="40"/>
      <c r="F132" s="40"/>
      <c r="G132" s="40"/>
      <c r="H132" s="40"/>
      <c r="I132" s="40"/>
      <c r="J132" s="40"/>
      <c r="K132" s="40"/>
      <c r="L132" s="40"/>
      <c r="M132" s="40"/>
      <c r="N132" s="40"/>
    </row>
    <row r="133" spans="1:18" x14ac:dyDescent="0.3">
      <c r="A133" s="43"/>
      <c r="B133" s="40"/>
      <c r="C133" s="40"/>
      <c r="D133" s="40"/>
      <c r="E133" s="40"/>
      <c r="F133" s="40"/>
      <c r="G133" s="40"/>
      <c r="H133" s="40"/>
      <c r="I133" s="40"/>
      <c r="J133" s="40"/>
      <c r="K133" s="40"/>
      <c r="L133" s="40"/>
      <c r="M133" s="40"/>
      <c r="N133" s="40"/>
    </row>
    <row r="134" spans="1:18" ht="15.6" x14ac:dyDescent="0.3">
      <c r="A134" s="89" t="s">
        <v>47</v>
      </c>
      <c r="B134" s="89"/>
      <c r="C134" s="89"/>
      <c r="D134" s="89"/>
      <c r="E134" s="89"/>
      <c r="F134" s="89"/>
      <c r="G134" s="89"/>
      <c r="H134" s="89"/>
      <c r="I134" s="89"/>
      <c r="J134" s="89"/>
      <c r="K134" s="89"/>
      <c r="L134" s="44"/>
      <c r="M134" s="40"/>
      <c r="N134" s="40"/>
    </row>
    <row r="135" spans="1:18" x14ac:dyDescent="0.3">
      <c r="A135" s="43"/>
      <c r="B135" s="40"/>
      <c r="C135" s="40"/>
      <c r="D135" s="40"/>
      <c r="E135" s="40"/>
      <c r="F135" s="40"/>
      <c r="G135" s="40"/>
      <c r="H135" s="40"/>
      <c r="I135" s="40"/>
      <c r="J135" s="40"/>
      <c r="K135" s="40"/>
      <c r="L135" s="40"/>
      <c r="M135" s="40"/>
      <c r="N135" s="40"/>
    </row>
    <row r="136" spans="1:18" x14ac:dyDescent="0.3">
      <c r="A136" s="43"/>
      <c r="B136" s="40"/>
      <c r="C136" s="40"/>
      <c r="D136" s="40"/>
      <c r="E136" s="40"/>
      <c r="F136" s="40"/>
      <c r="G136" s="40"/>
      <c r="H136" s="40"/>
      <c r="I136" s="40"/>
      <c r="J136" s="40"/>
      <c r="K136" s="40"/>
      <c r="L136" s="40"/>
      <c r="M136" s="40"/>
      <c r="N136" s="40"/>
    </row>
    <row r="137" spans="1:18" x14ac:dyDescent="0.3">
      <c r="A137" s="43"/>
      <c r="B137" s="40"/>
      <c r="C137" s="40"/>
      <c r="D137" s="40"/>
      <c r="E137" s="40"/>
      <c r="F137" s="40"/>
      <c r="G137" s="40"/>
      <c r="H137" s="40"/>
      <c r="I137" s="40"/>
      <c r="J137" s="40"/>
      <c r="K137" s="40"/>
      <c r="L137" s="40"/>
      <c r="M137" s="40"/>
      <c r="N137" s="40"/>
    </row>
    <row r="138" spans="1:18" x14ac:dyDescent="0.3">
      <c r="A138" s="45" t="s">
        <v>111</v>
      </c>
      <c r="B138" s="45"/>
      <c r="C138" s="45"/>
      <c r="D138" s="45"/>
      <c r="E138" s="45"/>
      <c r="F138" s="45"/>
      <c r="G138" s="45"/>
      <c r="H138" s="45"/>
      <c r="I138" s="45"/>
      <c r="J138" s="45"/>
      <c r="K138" s="45"/>
      <c r="L138" s="40"/>
      <c r="M138" s="40"/>
      <c r="N138" s="40"/>
    </row>
    <row r="139" spans="1:18" x14ac:dyDescent="0.3">
      <c r="A139" s="43"/>
      <c r="B139" s="43"/>
      <c r="C139" s="40"/>
      <c r="D139" s="40"/>
      <c r="E139" s="40"/>
      <c r="F139" s="40"/>
      <c r="G139" s="40"/>
      <c r="H139" s="40"/>
      <c r="I139" s="40"/>
      <c r="J139" s="40"/>
      <c r="K139" s="40"/>
      <c r="L139" s="40"/>
      <c r="M139" s="40"/>
      <c r="N139" s="40"/>
    </row>
    <row r="140" spans="1:18" x14ac:dyDescent="0.3">
      <c r="A140" s="34" t="s">
        <v>98</v>
      </c>
      <c r="B140" s="47">
        <v>2015</v>
      </c>
      <c r="C140" s="47">
        <v>2016</v>
      </c>
      <c r="D140" s="47">
        <v>2017</v>
      </c>
      <c r="E140" s="47">
        <v>2018</v>
      </c>
      <c r="F140" s="47">
        <v>2019</v>
      </c>
      <c r="G140" s="47">
        <v>2020</v>
      </c>
      <c r="H140" s="47">
        <v>2021</v>
      </c>
      <c r="I140" s="47">
        <v>2022</v>
      </c>
      <c r="J140" s="47">
        <v>2023</v>
      </c>
      <c r="K140" s="47">
        <v>2024</v>
      </c>
      <c r="L140" s="40"/>
      <c r="M140" s="40"/>
      <c r="N140" s="40"/>
    </row>
    <row r="141" spans="1:18" x14ac:dyDescent="0.3">
      <c r="A141" s="31" t="s">
        <v>99</v>
      </c>
      <c r="B141" s="32">
        <v>1426.1655741109948</v>
      </c>
      <c r="C141" s="32">
        <v>2180.073051241</v>
      </c>
      <c r="D141" s="32">
        <v>3260.8726899530011</v>
      </c>
      <c r="E141" s="32">
        <v>3759.7431583990115</v>
      </c>
      <c r="F141" s="32">
        <v>2826.8235546459973</v>
      </c>
      <c r="G141" s="32">
        <v>2595.0591501500021</v>
      </c>
      <c r="H141" s="32">
        <v>3342.5765772910072</v>
      </c>
      <c r="I141" s="32">
        <v>3990.6456468459828</v>
      </c>
      <c r="J141" s="32">
        <v>2992.0114167599982</v>
      </c>
      <c r="K141" s="32">
        <v>2767.3717472000039</v>
      </c>
      <c r="L141" s="40"/>
      <c r="M141" s="40"/>
      <c r="N141" s="40"/>
    </row>
    <row r="142" spans="1:18" x14ac:dyDescent="0.3">
      <c r="A142" s="31" t="s">
        <v>100</v>
      </c>
      <c r="B142" s="32">
        <v>261.58366335200054</v>
      </c>
      <c r="C142" s="32">
        <v>373.47855126999934</v>
      </c>
      <c r="D142" s="32">
        <v>439.50571072199955</v>
      </c>
      <c r="E142" s="32">
        <v>383.4179466410003</v>
      </c>
      <c r="F142" s="32">
        <v>437.86233293699991</v>
      </c>
      <c r="G142" s="32">
        <v>428.40885140899968</v>
      </c>
      <c r="H142" s="32">
        <v>429.57542772900013</v>
      </c>
      <c r="I142" s="32">
        <v>529.25063547099955</v>
      </c>
      <c r="J142" s="32">
        <v>598.30176591600093</v>
      </c>
      <c r="K142" s="32">
        <v>471.19096784799962</v>
      </c>
      <c r="L142" s="40"/>
      <c r="M142" s="40"/>
      <c r="N142" s="40"/>
    </row>
    <row r="143" spans="1:18" x14ac:dyDescent="0.3">
      <c r="A143" s="31" t="s">
        <v>101</v>
      </c>
      <c r="B143" s="32">
        <v>99.031134416000029</v>
      </c>
      <c r="C143" s="32">
        <v>166.290880399</v>
      </c>
      <c r="D143" s="32">
        <v>260.605036369</v>
      </c>
      <c r="E143" s="32">
        <v>365.50314407400055</v>
      </c>
      <c r="F143" s="32">
        <v>346.23557248200029</v>
      </c>
      <c r="G143" s="32">
        <v>390.02577956299933</v>
      </c>
      <c r="H143" s="32">
        <v>370.36639721800009</v>
      </c>
      <c r="I143" s="32">
        <v>375.02582068199979</v>
      </c>
      <c r="J143" s="32">
        <v>244.57688935399997</v>
      </c>
      <c r="K143" s="32">
        <v>416.94160336099981</v>
      </c>
      <c r="L143" s="40"/>
      <c r="M143" s="40"/>
      <c r="N143" s="40"/>
    </row>
    <row r="144" spans="1:18" x14ac:dyDescent="0.3">
      <c r="A144" s="31" t="s">
        <v>102</v>
      </c>
      <c r="B144" s="32">
        <v>1865.4623924320013</v>
      </c>
      <c r="C144" s="32">
        <v>1530.5168588440001</v>
      </c>
      <c r="D144" s="32">
        <v>1683.3998635090004</v>
      </c>
      <c r="E144" s="32">
        <v>2174.8365981250004</v>
      </c>
      <c r="F144" s="32">
        <v>1998.5274666100033</v>
      </c>
      <c r="G144" s="32">
        <v>662.32610204300011</v>
      </c>
      <c r="H144" s="32">
        <v>2388.1160057690022</v>
      </c>
      <c r="I144" s="32">
        <v>4595.9701367040025</v>
      </c>
      <c r="J144" s="32">
        <v>4137.7332564259996</v>
      </c>
      <c r="K144" s="32">
        <v>2384.9773208919992</v>
      </c>
      <c r="L144" s="40"/>
      <c r="M144" s="40"/>
      <c r="N144" s="40"/>
    </row>
    <row r="145" spans="1:14" x14ac:dyDescent="0.3">
      <c r="A145" s="31" t="s">
        <v>103</v>
      </c>
      <c r="B145" s="32">
        <v>213.07503645700058</v>
      </c>
      <c r="C145" s="32">
        <v>218.61604258699981</v>
      </c>
      <c r="D145" s="32">
        <v>287.73201169900017</v>
      </c>
      <c r="E145" s="32">
        <v>280.60683594700026</v>
      </c>
      <c r="F145" s="32">
        <v>303.80007941799983</v>
      </c>
      <c r="G145" s="32">
        <v>308.27847465299959</v>
      </c>
      <c r="H145" s="32">
        <v>277.64505365999997</v>
      </c>
      <c r="I145" s="32">
        <v>298.17908434000009</v>
      </c>
      <c r="J145" s="32">
        <v>423.22338593800077</v>
      </c>
      <c r="K145" s="32">
        <v>354.60893480800024</v>
      </c>
      <c r="L145" s="40"/>
      <c r="M145" s="40"/>
      <c r="N145" s="40"/>
    </row>
    <row r="146" spans="1:14" x14ac:dyDescent="0.3">
      <c r="A146" s="31" t="s">
        <v>104</v>
      </c>
      <c r="B146" s="32">
        <v>394.3383599370004</v>
      </c>
      <c r="C146" s="32">
        <v>415.34961319399906</v>
      </c>
      <c r="D146" s="32">
        <v>563.57277036199969</v>
      </c>
      <c r="E146" s="32">
        <v>612.48076890599771</v>
      </c>
      <c r="F146" s="32">
        <v>828.72004999299884</v>
      </c>
      <c r="G146" s="32">
        <v>719.64039376000017</v>
      </c>
      <c r="H146" s="32">
        <v>947.0289347129999</v>
      </c>
      <c r="I146" s="32">
        <v>1440.2095946350003</v>
      </c>
      <c r="J146" s="32">
        <v>1688.9491350140063</v>
      </c>
      <c r="K146" s="32">
        <v>1746.5201818100065</v>
      </c>
      <c r="L146" s="40"/>
      <c r="M146" s="40"/>
      <c r="N146" s="40"/>
    </row>
    <row r="147" spans="1:14" x14ac:dyDescent="0.3">
      <c r="A147" s="31" t="s">
        <v>105</v>
      </c>
      <c r="B147" s="32">
        <v>1287.3648732740035</v>
      </c>
      <c r="C147" s="32">
        <v>1575.2862778530055</v>
      </c>
      <c r="D147" s="32">
        <v>1746.3763509950063</v>
      </c>
      <c r="E147" s="32">
        <v>1737.3877794360023</v>
      </c>
      <c r="F147" s="32">
        <v>1885.2810382899911</v>
      </c>
      <c r="G147" s="32">
        <v>1594.2296934300073</v>
      </c>
      <c r="H147" s="32">
        <v>2000.3149715009952</v>
      </c>
      <c r="I147" s="32">
        <v>2514.7381875189953</v>
      </c>
      <c r="J147" s="32">
        <v>2408.0407596820214</v>
      </c>
      <c r="K147" s="32">
        <v>2402.8718309720057</v>
      </c>
      <c r="L147" s="40"/>
      <c r="M147" s="40"/>
      <c r="N147" s="40"/>
    </row>
    <row r="148" spans="1:14" x14ac:dyDescent="0.3">
      <c r="A148" s="31" t="s">
        <v>0</v>
      </c>
      <c r="B148" s="32">
        <v>489.56326089199951</v>
      </c>
      <c r="C148" s="32">
        <v>545.28187699600346</v>
      </c>
      <c r="D148" s="32">
        <v>717.21664817499629</v>
      </c>
      <c r="E148" s="32">
        <v>878.13909614499232</v>
      </c>
      <c r="F148" s="32">
        <v>880.56889352199551</v>
      </c>
      <c r="G148" s="32">
        <v>727.09769496900026</v>
      </c>
      <c r="H148" s="32">
        <v>674.82098398499954</v>
      </c>
      <c r="I148" s="32">
        <v>1119.7337708470016</v>
      </c>
      <c r="J148" s="32">
        <v>1752.1766804110075</v>
      </c>
      <c r="K148" s="32">
        <v>1126.4936403969989</v>
      </c>
      <c r="L148" s="40"/>
      <c r="M148" s="40"/>
      <c r="N148" s="40"/>
    </row>
    <row r="149" spans="1:14" x14ac:dyDescent="0.3">
      <c r="A149" s="34" t="s">
        <v>112</v>
      </c>
      <c r="B149" s="35">
        <f t="shared" ref="B149:F149" si="36">SUM(B141:B148)</f>
        <v>6036.5842948710006</v>
      </c>
      <c r="C149" s="35">
        <f t="shared" si="36"/>
        <v>7004.8931523840074</v>
      </c>
      <c r="D149" s="35">
        <f t="shared" si="36"/>
        <v>8959.2810817840036</v>
      </c>
      <c r="E149" s="35">
        <f t="shared" si="36"/>
        <v>10192.115327673006</v>
      </c>
      <c r="F149" s="35">
        <f t="shared" si="36"/>
        <v>9507.8189878979847</v>
      </c>
      <c r="G149" s="35">
        <f>SUM(G141:G148)</f>
        <v>7425.0661399770088</v>
      </c>
      <c r="H149" s="35">
        <f t="shared" ref="H149:K149" si="37">SUM(H141:H148)</f>
        <v>10430.444351866003</v>
      </c>
      <c r="I149" s="35">
        <f t="shared" si="37"/>
        <v>14863.752877043982</v>
      </c>
      <c r="J149" s="35">
        <f t="shared" si="37"/>
        <v>14245.013289501036</v>
      </c>
      <c r="K149" s="35">
        <f t="shared" si="37"/>
        <v>11670.976227288014</v>
      </c>
      <c r="L149" s="40"/>
      <c r="M149" s="40"/>
      <c r="N149" s="40"/>
    </row>
    <row r="150" spans="1:14" x14ac:dyDescent="0.3">
      <c r="A150" s="43"/>
      <c r="B150" s="40"/>
      <c r="C150" s="40"/>
      <c r="D150" s="40"/>
      <c r="E150" s="40"/>
      <c r="F150" s="40"/>
      <c r="G150" s="40"/>
      <c r="H150" s="40"/>
      <c r="I150" s="40"/>
      <c r="J150" s="40"/>
      <c r="K150" s="40"/>
      <c r="L150" s="40"/>
      <c r="M150" s="40"/>
      <c r="N150" s="40"/>
    </row>
    <row r="151" spans="1:14" x14ac:dyDescent="0.3">
      <c r="A151" s="43"/>
      <c r="B151" s="15"/>
      <c r="C151" s="15"/>
      <c r="D151" s="15"/>
      <c r="E151" s="15"/>
      <c r="F151" s="15"/>
      <c r="G151" s="15"/>
      <c r="H151" s="15"/>
      <c r="I151" s="15"/>
      <c r="J151" s="15"/>
      <c r="K151" s="15"/>
      <c r="L151" s="40"/>
      <c r="M151" s="40"/>
      <c r="N151" s="40"/>
    </row>
    <row r="152" spans="1:14" x14ac:dyDescent="0.3">
      <c r="A152" s="45" t="s">
        <v>113</v>
      </c>
      <c r="B152" s="45"/>
      <c r="C152" s="45"/>
      <c r="D152" s="45"/>
      <c r="E152" s="45"/>
      <c r="F152" s="45"/>
      <c r="G152" s="40"/>
      <c r="H152" s="40"/>
      <c r="I152" s="40"/>
      <c r="J152" s="40"/>
      <c r="K152" s="40"/>
      <c r="L152" s="40"/>
      <c r="M152" s="40"/>
      <c r="N152" s="40"/>
    </row>
    <row r="153" spans="1:14" x14ac:dyDescent="0.3">
      <c r="A153" s="42"/>
      <c r="B153" s="42"/>
      <c r="C153" s="42"/>
      <c r="D153" s="42"/>
      <c r="E153" s="42"/>
      <c r="F153" s="42"/>
      <c r="G153" s="40"/>
      <c r="H153" s="40"/>
      <c r="I153" s="40"/>
      <c r="J153" s="40"/>
      <c r="K153" s="40"/>
      <c r="L153" s="40"/>
      <c r="M153" s="40"/>
      <c r="N153" s="40"/>
    </row>
    <row r="154" spans="1:14" x14ac:dyDescent="0.3">
      <c r="A154" s="34" t="s">
        <v>98</v>
      </c>
      <c r="B154" s="47">
        <v>2015</v>
      </c>
      <c r="C154" s="47">
        <v>2016</v>
      </c>
      <c r="D154" s="47">
        <v>2017</v>
      </c>
      <c r="E154" s="47">
        <v>2018</v>
      </c>
      <c r="F154" s="47">
        <v>2019</v>
      </c>
      <c r="G154" s="47">
        <v>2020</v>
      </c>
      <c r="H154" s="47">
        <v>2021</v>
      </c>
      <c r="I154" s="47">
        <v>2022</v>
      </c>
      <c r="J154" s="47">
        <v>2023</v>
      </c>
      <c r="K154" s="47">
        <v>2024</v>
      </c>
      <c r="L154" s="40"/>
      <c r="M154" s="40"/>
      <c r="N154" s="40"/>
    </row>
    <row r="155" spans="1:14" x14ac:dyDescent="0.3">
      <c r="A155" s="31" t="s">
        <v>99</v>
      </c>
      <c r="B155" s="32">
        <v>178.06205041999871</v>
      </c>
      <c r="C155" s="32">
        <v>201.18714294999805</v>
      </c>
      <c r="D155" s="32">
        <v>197.89450510000009</v>
      </c>
      <c r="E155" s="32">
        <v>211.69158001999887</v>
      </c>
      <c r="F155" s="32">
        <v>188.18926887999891</v>
      </c>
      <c r="G155" s="32">
        <v>167.03092003999981</v>
      </c>
      <c r="H155" s="32">
        <v>212.51704210999884</v>
      </c>
      <c r="I155" s="32">
        <v>223.10997007999941</v>
      </c>
      <c r="J155" s="32">
        <v>270.49373101999754</v>
      </c>
      <c r="K155" s="32">
        <v>258.9342457699982</v>
      </c>
      <c r="L155" s="40"/>
      <c r="M155" s="40"/>
      <c r="N155" s="40"/>
    </row>
    <row r="156" spans="1:14" x14ac:dyDescent="0.3">
      <c r="A156" s="31" t="s">
        <v>100</v>
      </c>
      <c r="B156" s="32">
        <v>12.76898660000003</v>
      </c>
      <c r="C156" s="32">
        <v>15.356613359999999</v>
      </c>
      <c r="D156" s="32">
        <v>17.604637910000069</v>
      </c>
      <c r="E156" s="32">
        <v>16.161931300000013</v>
      </c>
      <c r="F156" s="32">
        <v>17.535605680000014</v>
      </c>
      <c r="G156" s="32">
        <v>15.097355369999987</v>
      </c>
      <c r="H156" s="32">
        <v>13.759852129999999</v>
      </c>
      <c r="I156" s="32">
        <v>15.094852399999985</v>
      </c>
      <c r="J156" s="32">
        <v>19.32861982</v>
      </c>
      <c r="K156" s="32">
        <v>15.084230129999998</v>
      </c>
      <c r="L156" s="40"/>
      <c r="M156" s="40"/>
      <c r="N156" s="40"/>
    </row>
    <row r="157" spans="1:14" x14ac:dyDescent="0.3">
      <c r="A157" s="31" t="s">
        <v>101</v>
      </c>
      <c r="B157" s="32">
        <v>1.6933155099999979</v>
      </c>
      <c r="C157" s="32">
        <v>2.3049261499999991</v>
      </c>
      <c r="D157" s="32">
        <v>2.3835416400000033</v>
      </c>
      <c r="E157" s="32">
        <v>3.23205272</v>
      </c>
      <c r="F157" s="32">
        <v>2.9188250100000031</v>
      </c>
      <c r="G157" s="32">
        <v>4.3843087800000022</v>
      </c>
      <c r="H157" s="32">
        <v>4.8727664699999957</v>
      </c>
      <c r="I157" s="32">
        <v>4.8576905799999945</v>
      </c>
      <c r="J157" s="32">
        <v>2.6957379200000009</v>
      </c>
      <c r="K157" s="32">
        <v>6.2390482299999732</v>
      </c>
      <c r="L157" s="40"/>
      <c r="M157" s="40"/>
      <c r="N157" s="40"/>
    </row>
    <row r="158" spans="1:14" x14ac:dyDescent="0.3">
      <c r="A158" s="31" t="s">
        <v>102</v>
      </c>
      <c r="B158" s="32">
        <v>50.742505000000172</v>
      </c>
      <c r="C158" s="32">
        <v>45.640641400000078</v>
      </c>
      <c r="D158" s="32">
        <v>39.002170900000031</v>
      </c>
      <c r="E158" s="32">
        <v>35.346455500000062</v>
      </c>
      <c r="F158" s="32">
        <v>36.838517499999959</v>
      </c>
      <c r="G158" s="32">
        <v>12.097033999999981</v>
      </c>
      <c r="H158" s="32">
        <v>29.695716610000005</v>
      </c>
      <c r="I158" s="32">
        <v>38.632012500000073</v>
      </c>
      <c r="J158" s="32">
        <v>39.266006000000012</v>
      </c>
      <c r="K158" s="32">
        <v>29.446026500000002</v>
      </c>
      <c r="L158" s="40"/>
      <c r="M158" s="40"/>
      <c r="N158" s="40"/>
    </row>
    <row r="159" spans="1:14" x14ac:dyDescent="0.3">
      <c r="A159" s="31" t="s">
        <v>103</v>
      </c>
      <c r="B159" s="32">
        <v>39.727682049999913</v>
      </c>
      <c r="C159" s="32">
        <v>29.434982309999928</v>
      </c>
      <c r="D159" s="32">
        <v>36.809316169999789</v>
      </c>
      <c r="E159" s="32">
        <v>34.256363689999951</v>
      </c>
      <c r="F159" s="32">
        <v>42.081488389999947</v>
      </c>
      <c r="G159" s="32">
        <v>41.432842879999896</v>
      </c>
      <c r="H159" s="32">
        <v>28.030539569999831</v>
      </c>
      <c r="I159" s="32">
        <v>33.166189349999854</v>
      </c>
      <c r="J159" s="32">
        <v>42.747569149999862</v>
      </c>
      <c r="K159" s="32">
        <v>30.477673799999931</v>
      </c>
      <c r="L159" s="40"/>
      <c r="M159" s="40"/>
      <c r="N159" s="40"/>
    </row>
    <row r="160" spans="1:14" x14ac:dyDescent="0.3">
      <c r="A160" s="31" t="s">
        <v>104</v>
      </c>
      <c r="B160" s="32">
        <v>528.87302173999797</v>
      </c>
      <c r="C160" s="32">
        <v>540.7242501699991</v>
      </c>
      <c r="D160" s="32">
        <v>824.73706555000183</v>
      </c>
      <c r="E160" s="32">
        <v>679.52791869999953</v>
      </c>
      <c r="F160" s="32">
        <v>748.31953154999815</v>
      </c>
      <c r="G160" s="32">
        <v>691.388191970001</v>
      </c>
      <c r="H160" s="32">
        <v>825.92897252999762</v>
      </c>
      <c r="I160" s="32">
        <v>866.7046250499975</v>
      </c>
      <c r="J160" s="32">
        <v>976.45042256999591</v>
      </c>
      <c r="K160" s="32">
        <v>992.95646321999527</v>
      </c>
      <c r="L160" s="40"/>
      <c r="M160" s="40"/>
      <c r="N160" s="40"/>
    </row>
    <row r="161" spans="1:14" x14ac:dyDescent="0.3">
      <c r="A161" s="31" t="s">
        <v>105</v>
      </c>
      <c r="B161" s="32">
        <v>34.742511100000158</v>
      </c>
      <c r="C161" s="32">
        <v>33.331222800000013</v>
      </c>
      <c r="D161" s="32">
        <v>36.169554290000001</v>
      </c>
      <c r="E161" s="32">
        <v>36.662314489999943</v>
      </c>
      <c r="F161" s="32">
        <v>39.636480970000079</v>
      </c>
      <c r="G161" s="32">
        <v>35.13242856999986</v>
      </c>
      <c r="H161" s="32">
        <v>46.577596510000113</v>
      </c>
      <c r="I161" s="32">
        <v>51.85069404</v>
      </c>
      <c r="J161" s="32">
        <v>45.250818280000075</v>
      </c>
      <c r="K161" s="32">
        <v>49.105185609999879</v>
      </c>
      <c r="L161" s="40"/>
      <c r="M161" s="40"/>
      <c r="N161" s="40"/>
    </row>
    <row r="162" spans="1:14" x14ac:dyDescent="0.3">
      <c r="A162" s="31" t="s">
        <v>0</v>
      </c>
      <c r="B162" s="32">
        <v>219.85948630999536</v>
      </c>
      <c r="C162" s="32">
        <v>202.37641733999871</v>
      </c>
      <c r="D162" s="32">
        <v>181.89102711799706</v>
      </c>
      <c r="E162" s="32">
        <v>153.97397648999925</v>
      </c>
      <c r="F162" s="32">
        <v>154.22193855000023</v>
      </c>
      <c r="G162" s="32">
        <v>99.441441780000631</v>
      </c>
      <c r="H162" s="32">
        <v>170.65927637000081</v>
      </c>
      <c r="I162" s="32">
        <v>206.25942343999915</v>
      </c>
      <c r="J162" s="32">
        <v>192.57867856999837</v>
      </c>
      <c r="K162" s="32">
        <v>159.57770372985939</v>
      </c>
      <c r="L162" s="40"/>
      <c r="M162" s="40"/>
      <c r="N162" s="40"/>
    </row>
    <row r="163" spans="1:14" x14ac:dyDescent="0.3">
      <c r="A163" s="34" t="s">
        <v>112</v>
      </c>
      <c r="B163" s="35">
        <f t="shared" ref="B163:K163" si="38">SUM(B155:B162)</f>
        <v>1066.4695587299923</v>
      </c>
      <c r="C163" s="35">
        <f t="shared" si="38"/>
        <v>1070.3561964799958</v>
      </c>
      <c r="D163" s="35">
        <f t="shared" si="38"/>
        <v>1336.4918186779989</v>
      </c>
      <c r="E163" s="35">
        <f t="shared" si="38"/>
        <v>1170.8525929099978</v>
      </c>
      <c r="F163" s="35">
        <f t="shared" si="38"/>
        <v>1229.7416565299973</v>
      </c>
      <c r="G163" s="35">
        <f t="shared" si="38"/>
        <v>1066.0045233900012</v>
      </c>
      <c r="H163" s="35">
        <f t="shared" si="38"/>
        <v>1332.0417622999973</v>
      </c>
      <c r="I163" s="35">
        <f t="shared" si="38"/>
        <v>1439.6754574399961</v>
      </c>
      <c r="J163" s="35">
        <f t="shared" si="38"/>
        <v>1588.8115833299917</v>
      </c>
      <c r="K163" s="35">
        <f t="shared" si="38"/>
        <v>1541.8205769898527</v>
      </c>
      <c r="L163" s="40"/>
      <c r="M163" s="40"/>
      <c r="N163" s="40"/>
    </row>
    <row r="164" spans="1:14" x14ac:dyDescent="0.3">
      <c r="A164" s="43"/>
      <c r="B164" s="40"/>
      <c r="C164" s="40"/>
      <c r="D164" s="40"/>
      <c r="E164" s="40"/>
      <c r="F164" s="40"/>
      <c r="G164" s="40"/>
      <c r="H164" s="40"/>
      <c r="I164" s="40"/>
      <c r="J164" s="40"/>
      <c r="K164" s="40"/>
      <c r="L164" s="40"/>
      <c r="M164" s="40"/>
      <c r="N164" s="40"/>
    </row>
    <row r="165" spans="1:14" x14ac:dyDescent="0.3">
      <c r="A165" s="43"/>
      <c r="B165" s="15"/>
      <c r="C165" s="15"/>
      <c r="D165" s="15"/>
      <c r="E165" s="15"/>
      <c r="F165" s="15"/>
      <c r="G165" s="15"/>
      <c r="H165" s="15"/>
      <c r="I165" s="15"/>
      <c r="J165" s="15"/>
      <c r="K165" s="15"/>
      <c r="L165" s="40"/>
      <c r="M165" s="40"/>
      <c r="N165" s="40"/>
    </row>
    <row r="166" spans="1:14" x14ac:dyDescent="0.3">
      <c r="A166" s="45" t="s">
        <v>114</v>
      </c>
      <c r="B166" s="45"/>
      <c r="C166" s="45"/>
      <c r="D166" s="45"/>
      <c r="E166" s="45"/>
      <c r="F166" s="45"/>
      <c r="G166" s="40"/>
      <c r="H166" s="40"/>
      <c r="I166" s="40"/>
      <c r="J166" s="40"/>
      <c r="K166" s="40"/>
      <c r="L166" s="40"/>
      <c r="M166" s="40"/>
      <c r="N166" s="40"/>
    </row>
    <row r="167" spans="1:14" x14ac:dyDescent="0.3">
      <c r="A167" s="42"/>
      <c r="B167" s="42"/>
      <c r="C167" s="42"/>
      <c r="D167" s="42"/>
      <c r="E167" s="42"/>
      <c r="F167" s="42"/>
      <c r="G167" s="40"/>
      <c r="H167" s="40"/>
      <c r="I167" s="40"/>
      <c r="J167" s="40"/>
      <c r="K167" s="40"/>
      <c r="L167" s="40"/>
      <c r="M167" s="40"/>
      <c r="N167" s="40"/>
    </row>
    <row r="168" spans="1:14" x14ac:dyDescent="0.3">
      <c r="A168" s="34" t="s">
        <v>1</v>
      </c>
      <c r="B168" s="47">
        <v>2015</v>
      </c>
      <c r="C168" s="47">
        <v>2016</v>
      </c>
      <c r="D168" s="47">
        <v>2017</v>
      </c>
      <c r="E168" s="47">
        <v>2018</v>
      </c>
      <c r="F168" s="47">
        <v>2019</v>
      </c>
      <c r="G168" s="47">
        <v>2020</v>
      </c>
      <c r="H168" s="47">
        <v>2021</v>
      </c>
      <c r="I168" s="47">
        <v>2022</v>
      </c>
      <c r="J168" s="47">
        <v>2023</v>
      </c>
      <c r="K168" s="47">
        <v>2024</v>
      </c>
      <c r="L168" s="40"/>
      <c r="M168" s="40"/>
      <c r="N168" s="40"/>
    </row>
    <row r="169" spans="1:14" x14ac:dyDescent="0.3">
      <c r="A169" s="31" t="s">
        <v>86</v>
      </c>
      <c r="B169" s="32">
        <v>829.51802688099826</v>
      </c>
      <c r="C169" s="32">
        <v>1061.1362772159987</v>
      </c>
      <c r="D169" s="32">
        <v>1903.1110652369971</v>
      </c>
      <c r="E169" s="32">
        <v>2391.5182946590048</v>
      </c>
      <c r="F169" s="32">
        <v>2213.8114391439904</v>
      </c>
      <c r="G169" s="32">
        <v>1950.9608391560046</v>
      </c>
      <c r="H169" s="32">
        <v>2497.2828260040019</v>
      </c>
      <c r="I169" s="32">
        <v>2923.6030878309834</v>
      </c>
      <c r="J169" s="32">
        <v>2391.3373138079987</v>
      </c>
      <c r="K169" s="32">
        <v>2266.8155564079984</v>
      </c>
      <c r="L169" s="40"/>
      <c r="M169" s="40"/>
      <c r="N169" s="40"/>
    </row>
    <row r="170" spans="1:14" x14ac:dyDescent="0.3">
      <c r="A170" s="31" t="s">
        <v>2</v>
      </c>
      <c r="B170" s="32">
        <v>224.16151429500016</v>
      </c>
      <c r="C170" s="32">
        <v>402.28891934499995</v>
      </c>
      <c r="D170" s="32">
        <v>562.96103876300037</v>
      </c>
      <c r="E170" s="32">
        <v>386.33979805699983</v>
      </c>
      <c r="F170" s="32">
        <v>225.02748476899978</v>
      </c>
      <c r="G170" s="32">
        <v>227.67503551699997</v>
      </c>
      <c r="H170" s="32">
        <v>411.99257191800001</v>
      </c>
      <c r="I170" s="32">
        <v>1078.4063705589981</v>
      </c>
      <c r="J170" s="32">
        <v>904.55687222299991</v>
      </c>
      <c r="K170" s="32">
        <v>526.01902317400004</v>
      </c>
      <c r="L170" s="40"/>
      <c r="M170" s="40"/>
      <c r="N170" s="40"/>
    </row>
    <row r="171" spans="1:14" x14ac:dyDescent="0.3">
      <c r="A171" s="31" t="s">
        <v>3</v>
      </c>
      <c r="B171" s="32">
        <v>494.06430224100018</v>
      </c>
      <c r="C171" s="32">
        <v>551.32223435200012</v>
      </c>
      <c r="D171" s="32">
        <v>707.77826540000149</v>
      </c>
      <c r="E171" s="32">
        <v>683.24649586699843</v>
      </c>
      <c r="F171" s="32">
        <v>814.92748592399937</v>
      </c>
      <c r="G171" s="32">
        <v>512.56267495899976</v>
      </c>
      <c r="H171" s="32">
        <v>1605.3166512560017</v>
      </c>
      <c r="I171" s="32">
        <v>2482.5040474219982</v>
      </c>
      <c r="J171" s="32">
        <v>1616.3910065819982</v>
      </c>
      <c r="K171" s="32">
        <v>1371.9166561600036</v>
      </c>
      <c r="L171" s="40"/>
      <c r="M171" s="40"/>
      <c r="N171" s="40"/>
    </row>
    <row r="172" spans="1:14" x14ac:dyDescent="0.3">
      <c r="A172" s="31" t="s">
        <v>4</v>
      </c>
      <c r="B172" s="32">
        <v>361.73091772099917</v>
      </c>
      <c r="C172" s="32">
        <v>288.12108217700012</v>
      </c>
      <c r="D172" s="32">
        <v>293.4463140360001</v>
      </c>
      <c r="E172" s="32">
        <v>268.66536595599996</v>
      </c>
      <c r="F172" s="32">
        <v>282.39486130099965</v>
      </c>
      <c r="G172" s="32">
        <v>296.5888468589992</v>
      </c>
      <c r="H172" s="32">
        <v>412.6789438589995</v>
      </c>
      <c r="I172" s="32">
        <v>469.15697472499983</v>
      </c>
      <c r="J172" s="32">
        <v>614.69153837200099</v>
      </c>
      <c r="K172" s="32">
        <v>743.64983217300039</v>
      </c>
      <c r="L172" s="40"/>
      <c r="M172" s="40"/>
      <c r="N172" s="40"/>
    </row>
    <row r="173" spans="1:14" x14ac:dyDescent="0.3">
      <c r="A173" s="31" t="s">
        <v>5</v>
      </c>
      <c r="B173" s="32">
        <v>658.64341506600078</v>
      </c>
      <c r="C173" s="32">
        <v>675.45350081199956</v>
      </c>
      <c r="D173" s="32">
        <v>596.06637825600023</v>
      </c>
      <c r="E173" s="32">
        <v>1001.8590242799988</v>
      </c>
      <c r="F173" s="32">
        <v>1048.2625262819986</v>
      </c>
      <c r="G173" s="32">
        <v>366.28608429100001</v>
      </c>
      <c r="H173" s="32">
        <v>980.40345030300023</v>
      </c>
      <c r="I173" s="32">
        <v>2462.8713740230069</v>
      </c>
      <c r="J173" s="32">
        <v>2397.253915159999</v>
      </c>
      <c r="K173" s="32">
        <v>1649.0930919179975</v>
      </c>
      <c r="L173" s="40"/>
      <c r="M173" s="40"/>
      <c r="N173" s="40"/>
    </row>
    <row r="174" spans="1:14" x14ac:dyDescent="0.3">
      <c r="A174" s="31" t="s">
        <v>6</v>
      </c>
      <c r="B174" s="32">
        <v>91.538699689000055</v>
      </c>
      <c r="C174" s="32">
        <v>114.83466375599988</v>
      </c>
      <c r="D174" s="32">
        <v>302.769940738</v>
      </c>
      <c r="E174" s="32">
        <v>442.98183412400039</v>
      </c>
      <c r="F174" s="32">
        <v>428.07158756999996</v>
      </c>
      <c r="G174" s="32">
        <v>349.85058206999952</v>
      </c>
      <c r="H174" s="32">
        <v>152.9991999009998</v>
      </c>
      <c r="I174" s="32">
        <v>191.9333804710005</v>
      </c>
      <c r="J174" s="32">
        <v>745.26680427400004</v>
      </c>
      <c r="K174" s="32">
        <v>271.53052045999999</v>
      </c>
      <c r="L174" s="40"/>
      <c r="M174" s="40"/>
      <c r="N174" s="40"/>
    </row>
    <row r="175" spans="1:14" x14ac:dyDescent="0.3">
      <c r="A175" s="31" t="s">
        <v>7</v>
      </c>
      <c r="B175" s="32">
        <v>378.30676189500002</v>
      </c>
      <c r="C175" s="32">
        <v>476.60461065700167</v>
      </c>
      <c r="D175" s="32">
        <v>555.30665216399905</v>
      </c>
      <c r="E175" s="32">
        <v>617.38365451999766</v>
      </c>
      <c r="F175" s="32">
        <v>521.10837887299795</v>
      </c>
      <c r="G175" s="32">
        <v>317.21024429999801</v>
      </c>
      <c r="H175" s="32">
        <v>505.20690826300108</v>
      </c>
      <c r="I175" s="32">
        <v>686.75404873099922</v>
      </c>
      <c r="J175" s="32">
        <v>634.63415504500188</v>
      </c>
      <c r="K175" s="32">
        <v>579.87357078499849</v>
      </c>
      <c r="L175" s="40"/>
      <c r="M175" s="40"/>
      <c r="N175" s="40"/>
    </row>
    <row r="176" spans="1:14" x14ac:dyDescent="0.3">
      <c r="A176" s="31" t="s">
        <v>8</v>
      </c>
      <c r="B176" s="32">
        <v>2756.4145546439795</v>
      </c>
      <c r="C176" s="32">
        <v>3182.2957681350031</v>
      </c>
      <c r="D176" s="32">
        <v>3742.1952510399656</v>
      </c>
      <c r="E176" s="32">
        <v>3915.1981403670088</v>
      </c>
      <c r="F176" s="32">
        <v>3546.6348991809928</v>
      </c>
      <c r="G176" s="32">
        <v>3032.5851740310009</v>
      </c>
      <c r="H176" s="32">
        <v>3467.2183039360043</v>
      </c>
      <c r="I176" s="32">
        <v>4071.1311682250148</v>
      </c>
      <c r="J176" s="32">
        <v>4441.1733661350336</v>
      </c>
      <c r="K176" s="32">
        <v>3733.1999362660031</v>
      </c>
      <c r="L176" s="40"/>
      <c r="M176" s="40"/>
      <c r="N176" s="40"/>
    </row>
    <row r="177" spans="1:14" x14ac:dyDescent="0.3">
      <c r="A177" s="31" t="s">
        <v>0</v>
      </c>
      <c r="B177" s="32">
        <v>242.20610243899998</v>
      </c>
      <c r="C177" s="32">
        <v>252.83609593400016</v>
      </c>
      <c r="D177" s="32">
        <v>295.64617614999895</v>
      </c>
      <c r="E177" s="32">
        <v>484.92271984299998</v>
      </c>
      <c r="F177" s="32">
        <v>427.58032485399735</v>
      </c>
      <c r="G177" s="32">
        <v>371.34665879399984</v>
      </c>
      <c r="H177" s="32">
        <v>397.34549642600024</v>
      </c>
      <c r="I177" s="32">
        <v>497.39242505699968</v>
      </c>
      <c r="J177" s="32">
        <v>499.70831790199958</v>
      </c>
      <c r="K177" s="32">
        <v>528.87803994399849</v>
      </c>
      <c r="L177" s="40"/>
      <c r="M177" s="40"/>
      <c r="N177" s="40"/>
    </row>
    <row r="178" spans="1:14" x14ac:dyDescent="0.3">
      <c r="A178" s="34" t="s">
        <v>112</v>
      </c>
      <c r="B178" s="35">
        <f t="shared" ref="B178:G178" si="39">SUM(B169:B177)</f>
        <v>6036.5842948709769</v>
      </c>
      <c r="C178" s="35">
        <f t="shared" si="39"/>
        <v>7004.8931523840029</v>
      </c>
      <c r="D178" s="35">
        <f t="shared" si="39"/>
        <v>8959.2810817839636</v>
      </c>
      <c r="E178" s="35">
        <f t="shared" si="39"/>
        <v>10192.115327673009</v>
      </c>
      <c r="F178" s="35">
        <f t="shared" si="39"/>
        <v>9507.8189878979774</v>
      </c>
      <c r="G178" s="35">
        <f t="shared" si="39"/>
        <v>7425.0661399770015</v>
      </c>
      <c r="H178" s="35">
        <f>SUM(H169:H177)</f>
        <v>10430.44435186601</v>
      </c>
      <c r="I178" s="35">
        <f t="shared" ref="I178:K178" si="40">SUM(I169:I177)</f>
        <v>14863.752877044</v>
      </c>
      <c r="J178" s="35">
        <f t="shared" si="40"/>
        <v>14245.013289501032</v>
      </c>
      <c r="K178" s="35">
        <f t="shared" si="40"/>
        <v>11670.976227288</v>
      </c>
      <c r="L178" s="40"/>
      <c r="M178" s="40"/>
      <c r="N178" s="40"/>
    </row>
    <row r="179" spans="1:14" x14ac:dyDescent="0.3">
      <c r="A179" s="43"/>
      <c r="B179" s="40"/>
      <c r="C179" s="40"/>
      <c r="D179" s="40"/>
      <c r="E179" s="40"/>
      <c r="F179" s="40"/>
      <c r="G179" s="40"/>
      <c r="H179" s="40"/>
      <c r="I179" s="40"/>
      <c r="J179" s="40"/>
      <c r="K179" s="40"/>
      <c r="L179" s="40"/>
      <c r="M179" s="40"/>
      <c r="N179" s="40"/>
    </row>
    <row r="180" spans="1:14" x14ac:dyDescent="0.3">
      <c r="A180" s="43"/>
      <c r="B180" s="40"/>
      <c r="C180" s="40"/>
      <c r="D180" s="40"/>
      <c r="E180" s="40"/>
      <c r="F180" s="40"/>
      <c r="G180" s="40"/>
      <c r="H180" s="40"/>
      <c r="I180" s="40"/>
      <c r="J180" s="40"/>
      <c r="K180" s="40"/>
      <c r="L180" s="40"/>
      <c r="M180" s="40"/>
      <c r="N180" s="40"/>
    </row>
    <row r="181" spans="1:14" x14ac:dyDescent="0.3">
      <c r="A181" s="45" t="s">
        <v>115</v>
      </c>
      <c r="B181" s="45"/>
      <c r="C181" s="45"/>
      <c r="D181" s="45"/>
      <c r="E181" s="45"/>
      <c r="F181" s="45"/>
      <c r="G181" s="40"/>
      <c r="H181" s="40"/>
      <c r="I181" s="40"/>
      <c r="J181" s="40"/>
      <c r="K181" s="40"/>
      <c r="L181" s="40"/>
      <c r="M181" s="40"/>
      <c r="N181" s="40"/>
    </row>
    <row r="182" spans="1:14" x14ac:dyDescent="0.3">
      <c r="A182" s="43"/>
      <c r="B182" s="40"/>
      <c r="C182" s="40"/>
      <c r="D182" s="40"/>
      <c r="E182" s="40"/>
      <c r="F182" s="40"/>
      <c r="G182" s="40"/>
      <c r="H182" s="40"/>
      <c r="I182" s="40"/>
      <c r="J182" s="40"/>
      <c r="K182" s="40"/>
      <c r="L182" s="40"/>
      <c r="M182" s="40"/>
      <c r="N182" s="40"/>
    </row>
    <row r="183" spans="1:14" x14ac:dyDescent="0.3">
      <c r="A183" s="34" t="s">
        <v>1</v>
      </c>
      <c r="B183" s="47">
        <v>2015</v>
      </c>
      <c r="C183" s="47">
        <v>2016</v>
      </c>
      <c r="D183" s="47">
        <v>2017</v>
      </c>
      <c r="E183" s="47">
        <v>2018</v>
      </c>
      <c r="F183" s="47">
        <v>2019</v>
      </c>
      <c r="G183" s="47">
        <v>2020</v>
      </c>
      <c r="H183" s="47">
        <v>2021</v>
      </c>
      <c r="I183" s="47">
        <v>2022</v>
      </c>
      <c r="J183" s="47">
        <v>2023</v>
      </c>
      <c r="K183" s="47">
        <v>2024</v>
      </c>
      <c r="L183" s="40"/>
      <c r="M183" s="40"/>
      <c r="N183" s="40"/>
    </row>
    <row r="184" spans="1:14" x14ac:dyDescent="0.3">
      <c r="A184" s="31" t="s">
        <v>86</v>
      </c>
      <c r="B184" s="32">
        <v>197.07424906000026</v>
      </c>
      <c r="C184" s="32">
        <v>253.57194885999897</v>
      </c>
      <c r="D184" s="32">
        <v>436.20931236999934</v>
      </c>
      <c r="E184" s="32">
        <v>378.71290155999873</v>
      </c>
      <c r="F184" s="32">
        <v>481.92321662999882</v>
      </c>
      <c r="G184" s="32">
        <v>442.05988100999815</v>
      </c>
      <c r="H184" s="32">
        <v>579.91610343999605</v>
      </c>
      <c r="I184" s="32">
        <v>558.11635466999917</v>
      </c>
      <c r="J184" s="32">
        <v>578.55266207999671</v>
      </c>
      <c r="K184" s="32">
        <v>457.63864149999694</v>
      </c>
      <c r="L184" s="40"/>
      <c r="M184" s="40"/>
      <c r="N184" s="40"/>
    </row>
    <row r="185" spans="1:14" x14ac:dyDescent="0.3">
      <c r="A185" s="31" t="s">
        <v>2</v>
      </c>
      <c r="B185" s="32">
        <v>106.96063242000029</v>
      </c>
      <c r="C185" s="32">
        <v>130.7373740100002</v>
      </c>
      <c r="D185" s="32">
        <v>111.90774237000035</v>
      </c>
      <c r="E185" s="32">
        <v>72.46992405999984</v>
      </c>
      <c r="F185" s="32">
        <v>73.629131669999992</v>
      </c>
      <c r="G185" s="32">
        <v>63.996886059999902</v>
      </c>
      <c r="H185" s="32">
        <v>96.599595109999953</v>
      </c>
      <c r="I185" s="32">
        <v>117.18762338999974</v>
      </c>
      <c r="J185" s="32">
        <v>162.74214466000058</v>
      </c>
      <c r="K185" s="32">
        <v>125.82387797000003</v>
      </c>
      <c r="L185" s="40"/>
      <c r="M185" s="40"/>
      <c r="N185" s="40"/>
    </row>
    <row r="186" spans="1:14" x14ac:dyDescent="0.3">
      <c r="A186" s="31" t="s">
        <v>3</v>
      </c>
      <c r="B186" s="32">
        <v>266.66999800000053</v>
      </c>
      <c r="C186" s="32">
        <v>174.90335007000019</v>
      </c>
      <c r="D186" s="32">
        <v>334.15576030000102</v>
      </c>
      <c r="E186" s="32">
        <v>238.13199475999889</v>
      </c>
      <c r="F186" s="32">
        <v>239.04416286999978</v>
      </c>
      <c r="G186" s="32">
        <v>247.81600551000099</v>
      </c>
      <c r="H186" s="32">
        <v>225.21773362000002</v>
      </c>
      <c r="I186" s="32">
        <v>285.17002929999921</v>
      </c>
      <c r="J186" s="32">
        <v>381.07746940999812</v>
      </c>
      <c r="K186" s="32">
        <v>496.55034956999424</v>
      </c>
      <c r="L186" s="40"/>
      <c r="M186" s="40"/>
      <c r="N186" s="40"/>
    </row>
    <row r="187" spans="1:14" x14ac:dyDescent="0.3">
      <c r="A187" s="31" t="s">
        <v>4</v>
      </c>
      <c r="B187" s="32">
        <v>54.012975180000389</v>
      </c>
      <c r="C187" s="32">
        <v>63.624803800000123</v>
      </c>
      <c r="D187" s="32">
        <v>39.099147509999938</v>
      </c>
      <c r="E187" s="32">
        <v>82.059850020000198</v>
      </c>
      <c r="F187" s="32">
        <v>56.837140270000198</v>
      </c>
      <c r="G187" s="32">
        <v>43.691974239999979</v>
      </c>
      <c r="H187" s="32">
        <v>69.09467149000038</v>
      </c>
      <c r="I187" s="32">
        <v>67.572139050000288</v>
      </c>
      <c r="J187" s="32">
        <v>68.874492210000255</v>
      </c>
      <c r="K187" s="32">
        <v>82.985540840000397</v>
      </c>
      <c r="L187" s="40"/>
      <c r="M187" s="40"/>
      <c r="N187" s="40"/>
    </row>
    <row r="188" spans="1:14" x14ac:dyDescent="0.3">
      <c r="A188" s="31" t="s">
        <v>5</v>
      </c>
      <c r="B188" s="32">
        <v>32.343573699999915</v>
      </c>
      <c r="C188" s="32">
        <v>26.560063699999972</v>
      </c>
      <c r="D188" s="32">
        <v>20.653777449999946</v>
      </c>
      <c r="E188" s="32">
        <v>21.949963239999956</v>
      </c>
      <c r="F188" s="32">
        <v>22.1788015099999</v>
      </c>
      <c r="G188" s="32">
        <v>7.9348589500000068</v>
      </c>
      <c r="H188" s="32">
        <v>14.349529169999956</v>
      </c>
      <c r="I188" s="32">
        <v>26.867452189999902</v>
      </c>
      <c r="J188" s="32">
        <v>25.74467049999998</v>
      </c>
      <c r="K188" s="32">
        <v>24.820228489999941</v>
      </c>
      <c r="L188" s="40"/>
      <c r="M188" s="40"/>
      <c r="N188" s="40"/>
    </row>
    <row r="189" spans="1:14" x14ac:dyDescent="0.3">
      <c r="A189" s="31" t="s">
        <v>6</v>
      </c>
      <c r="B189" s="32">
        <v>29.417320509999964</v>
      </c>
      <c r="C189" s="32">
        <v>17.259649549999967</v>
      </c>
      <c r="D189" s="32">
        <v>28.922670817999983</v>
      </c>
      <c r="E189" s="32">
        <v>23.36705546</v>
      </c>
      <c r="F189" s="32">
        <v>23.383624509999919</v>
      </c>
      <c r="G189" s="32">
        <v>30.131902739999962</v>
      </c>
      <c r="H189" s="32">
        <v>40.830006820000072</v>
      </c>
      <c r="I189" s="32">
        <v>37.055030189999982</v>
      </c>
      <c r="J189" s="32">
        <v>41.560452950000027</v>
      </c>
      <c r="K189" s="32">
        <v>40.845847129860019</v>
      </c>
      <c r="L189" s="40"/>
      <c r="M189" s="40"/>
      <c r="N189" s="40"/>
    </row>
    <row r="190" spans="1:14" x14ac:dyDescent="0.3">
      <c r="A190" s="31" t="s">
        <v>7</v>
      </c>
      <c r="B190" s="32">
        <v>119.04040655000023</v>
      </c>
      <c r="C190" s="32">
        <v>168.71668746000009</v>
      </c>
      <c r="D190" s="32">
        <v>139.2562007100006</v>
      </c>
      <c r="E190" s="32">
        <v>116.94883592000019</v>
      </c>
      <c r="F190" s="32">
        <v>104.08065874999991</v>
      </c>
      <c r="G190" s="32">
        <v>56.955213090000242</v>
      </c>
      <c r="H190" s="32">
        <v>127.12079085000074</v>
      </c>
      <c r="I190" s="32">
        <v>135.98499156000008</v>
      </c>
      <c r="J190" s="32">
        <v>109.7988530500004</v>
      </c>
      <c r="K190" s="32">
        <v>100.05962872000026</v>
      </c>
      <c r="L190" s="40"/>
      <c r="M190" s="40"/>
      <c r="N190" s="40"/>
    </row>
    <row r="191" spans="1:14" x14ac:dyDescent="0.3">
      <c r="A191" s="31" t="s">
        <v>8</v>
      </c>
      <c r="B191" s="32">
        <v>138.6096642199991</v>
      </c>
      <c r="C191" s="32">
        <v>134.08481015000004</v>
      </c>
      <c r="D191" s="32">
        <v>128.76654089000039</v>
      </c>
      <c r="E191" s="32">
        <v>127.5705032499996</v>
      </c>
      <c r="F191" s="32">
        <v>134.55990192000039</v>
      </c>
      <c r="G191" s="32">
        <v>102.74204004000153</v>
      </c>
      <c r="H191" s="32">
        <v>117.10814958000016</v>
      </c>
      <c r="I191" s="32">
        <v>139.60761371000135</v>
      </c>
      <c r="J191" s="32">
        <v>145.83687712000065</v>
      </c>
      <c r="K191" s="32">
        <v>139.27290073000052</v>
      </c>
      <c r="L191" s="40"/>
      <c r="M191" s="40"/>
      <c r="N191" s="40"/>
    </row>
    <row r="192" spans="1:14" x14ac:dyDescent="0.3">
      <c r="A192" s="31" t="s">
        <v>0</v>
      </c>
      <c r="B192" s="32">
        <v>122.34073909000115</v>
      </c>
      <c r="C192" s="32">
        <v>100.89750887999978</v>
      </c>
      <c r="D192" s="32">
        <v>97.520666259999857</v>
      </c>
      <c r="E192" s="32">
        <v>109.64156464</v>
      </c>
      <c r="F192" s="32">
        <v>94.105018400001413</v>
      </c>
      <c r="G192" s="32">
        <v>70.675761750000689</v>
      </c>
      <c r="H192" s="32">
        <v>61.805182220000752</v>
      </c>
      <c r="I192" s="32">
        <v>72.11422338000034</v>
      </c>
      <c r="J192" s="32">
        <v>74.623961350000755</v>
      </c>
      <c r="K192" s="32">
        <v>73.82356204000078</v>
      </c>
      <c r="L192" s="40"/>
      <c r="M192" s="40"/>
      <c r="N192" s="40"/>
    </row>
    <row r="193" spans="1:18" x14ac:dyDescent="0.3">
      <c r="A193" s="34" t="s">
        <v>112</v>
      </c>
      <c r="B193" s="35">
        <f t="shared" ref="B193:K193" si="41">SUM(B184:B192)</f>
        <v>1066.4695587300016</v>
      </c>
      <c r="C193" s="35">
        <f t="shared" si="41"/>
        <v>1070.3561964799994</v>
      </c>
      <c r="D193" s="35">
        <f t="shared" si="41"/>
        <v>1336.4918186780017</v>
      </c>
      <c r="E193" s="35">
        <f t="shared" si="41"/>
        <v>1170.8525929099974</v>
      </c>
      <c r="F193" s="35">
        <f t="shared" si="41"/>
        <v>1229.7416565300002</v>
      </c>
      <c r="G193" s="35">
        <f t="shared" si="41"/>
        <v>1066.0045233900016</v>
      </c>
      <c r="H193" s="35">
        <f t="shared" si="41"/>
        <v>1332.041762299998</v>
      </c>
      <c r="I193" s="35">
        <f t="shared" si="41"/>
        <v>1439.6754574400002</v>
      </c>
      <c r="J193" s="35">
        <f t="shared" si="41"/>
        <v>1588.8115833299976</v>
      </c>
      <c r="K193" s="35">
        <f t="shared" si="41"/>
        <v>1541.820576989853</v>
      </c>
      <c r="L193" s="40"/>
      <c r="M193" s="40"/>
      <c r="N193" s="40"/>
    </row>
    <row r="194" spans="1:18" x14ac:dyDescent="0.3">
      <c r="A194" s="43"/>
      <c r="B194" s="40"/>
      <c r="C194" s="40"/>
      <c r="D194" s="40"/>
      <c r="E194" s="40"/>
      <c r="F194" s="40"/>
      <c r="G194" s="40"/>
      <c r="H194" s="40"/>
      <c r="I194" s="40"/>
      <c r="J194" s="40"/>
      <c r="K194" s="40"/>
      <c r="L194" s="40"/>
      <c r="M194" s="40"/>
      <c r="N194" s="40"/>
    </row>
    <row r="195" spans="1:18" x14ac:dyDescent="0.3">
      <c r="A195" s="43"/>
      <c r="B195" s="40"/>
      <c r="C195" s="40"/>
      <c r="D195" s="40"/>
      <c r="E195" s="40"/>
      <c r="F195" s="40"/>
      <c r="G195" s="40"/>
      <c r="H195" s="40"/>
      <c r="I195" s="40"/>
      <c r="J195" s="40"/>
      <c r="K195" s="40"/>
      <c r="L195" s="40"/>
      <c r="M195" s="40"/>
      <c r="N195" s="40"/>
    </row>
    <row r="196" spans="1:18" x14ac:dyDescent="0.3">
      <c r="A196" s="45" t="s">
        <v>120</v>
      </c>
      <c r="B196" s="45"/>
      <c r="C196" s="45"/>
      <c r="D196" s="45"/>
      <c r="E196" s="45"/>
      <c r="F196" s="45"/>
      <c r="G196" s="40"/>
      <c r="H196" s="40"/>
      <c r="I196" s="40"/>
      <c r="J196" s="40"/>
      <c r="K196" s="40"/>
      <c r="L196" s="40"/>
      <c r="M196" s="43"/>
      <c r="N196" s="43"/>
      <c r="O196" s="56"/>
      <c r="P196"/>
      <c r="Q196"/>
      <c r="R196"/>
    </row>
    <row r="197" spans="1:18" x14ac:dyDescent="0.3">
      <c r="A197" s="43"/>
      <c r="B197" s="40"/>
      <c r="C197" s="40"/>
      <c r="D197" s="40"/>
      <c r="E197" s="40"/>
      <c r="F197" s="40"/>
      <c r="G197" s="40"/>
      <c r="H197" s="40"/>
      <c r="I197" s="40"/>
      <c r="J197" s="40"/>
      <c r="K197" s="40"/>
      <c r="L197" s="40"/>
      <c r="M197" s="43"/>
      <c r="N197" s="43"/>
      <c r="O197" s="56"/>
      <c r="P197"/>
      <c r="Q197"/>
      <c r="R197"/>
    </row>
    <row r="198" spans="1:18" x14ac:dyDescent="0.3">
      <c r="A198" s="34" t="s">
        <v>9</v>
      </c>
      <c r="B198" s="47">
        <v>2015</v>
      </c>
      <c r="C198" s="47">
        <v>2016</v>
      </c>
      <c r="D198" s="47">
        <v>2017</v>
      </c>
      <c r="E198" s="47">
        <v>2018</v>
      </c>
      <c r="F198" s="47">
        <v>2019</v>
      </c>
      <c r="G198" s="47">
        <v>2020</v>
      </c>
      <c r="H198" s="47">
        <v>2021</v>
      </c>
      <c r="I198" s="47">
        <v>2022</v>
      </c>
      <c r="J198" s="47">
        <v>2023</v>
      </c>
      <c r="K198" s="47">
        <v>2024</v>
      </c>
      <c r="L198" s="40"/>
      <c r="M198" s="40"/>
      <c r="N198" s="16"/>
      <c r="O198" s="56"/>
      <c r="P198"/>
      <c r="Q198"/>
      <c r="R198"/>
    </row>
    <row r="199" spans="1:18" x14ac:dyDescent="0.3">
      <c r="A199" s="31" t="s">
        <v>10</v>
      </c>
      <c r="B199" s="32">
        <v>958.1948859490011</v>
      </c>
      <c r="C199" s="32">
        <v>1158.9619841909955</v>
      </c>
      <c r="D199" s="32">
        <v>1933.5694748900053</v>
      </c>
      <c r="E199" s="32">
        <v>1900.0113238359943</v>
      </c>
      <c r="F199" s="32">
        <v>1806.5622317349962</v>
      </c>
      <c r="G199" s="32">
        <v>1910.5533467299997</v>
      </c>
      <c r="H199" s="32">
        <v>2736.0150055729782</v>
      </c>
      <c r="I199" s="32">
        <v>3166.7067724630047</v>
      </c>
      <c r="J199" s="32">
        <v>2815.8574477190095</v>
      </c>
      <c r="K199" s="32">
        <v>2851.578191403014</v>
      </c>
      <c r="L199" s="40"/>
      <c r="M199" s="40"/>
      <c r="N199" s="16"/>
      <c r="O199" s="56"/>
      <c r="P199"/>
      <c r="Q199"/>
      <c r="R199"/>
    </row>
    <row r="200" spans="1:18" x14ac:dyDescent="0.3">
      <c r="A200" s="31" t="s">
        <v>11</v>
      </c>
      <c r="B200" s="32">
        <v>1441.9230934359989</v>
      </c>
      <c r="C200" s="32">
        <v>1505.4877946439979</v>
      </c>
      <c r="D200" s="32">
        <v>1664.0743374029985</v>
      </c>
      <c r="E200" s="32">
        <v>2265.4529698000006</v>
      </c>
      <c r="F200" s="32">
        <v>2460.5656550899962</v>
      </c>
      <c r="G200" s="32">
        <v>1491.7848681119992</v>
      </c>
      <c r="H200" s="32">
        <v>2607.5075747990008</v>
      </c>
      <c r="I200" s="32">
        <v>4673.6755239040003</v>
      </c>
      <c r="J200" s="32">
        <v>4368.5507570760037</v>
      </c>
      <c r="K200" s="32">
        <v>4046.851111618992</v>
      </c>
      <c r="L200" s="40"/>
      <c r="M200" s="40"/>
      <c r="N200" s="16"/>
      <c r="O200" s="56"/>
      <c r="P200"/>
      <c r="Q200"/>
      <c r="R200"/>
    </row>
    <row r="201" spans="1:18" x14ac:dyDescent="0.3">
      <c r="A201" s="31" t="s">
        <v>12</v>
      </c>
      <c r="B201" s="32">
        <v>1738.6931872169978</v>
      </c>
      <c r="C201" s="32">
        <v>1746.1412063770101</v>
      </c>
      <c r="D201" s="32">
        <v>2528.4528029369981</v>
      </c>
      <c r="E201" s="32">
        <v>2660.0110237509848</v>
      </c>
      <c r="F201" s="32">
        <v>2674.2651286569912</v>
      </c>
      <c r="G201" s="32">
        <v>2462.8202421919877</v>
      </c>
      <c r="H201" s="32">
        <v>3087.7769203109842</v>
      </c>
      <c r="I201" s="32">
        <v>3805.6209813579899</v>
      </c>
      <c r="J201" s="32">
        <v>4170.3255964450327</v>
      </c>
      <c r="K201" s="32">
        <v>4221.5494091540186</v>
      </c>
      <c r="L201" s="40"/>
      <c r="M201" s="40"/>
      <c r="N201" s="16"/>
      <c r="O201" s="56"/>
      <c r="P201"/>
      <c r="Q201"/>
      <c r="R201"/>
    </row>
    <row r="202" spans="1:18" x14ac:dyDescent="0.3">
      <c r="A202" s="31" t="s">
        <v>13</v>
      </c>
      <c r="B202" s="32">
        <v>2409.236373253967</v>
      </c>
      <c r="C202" s="32">
        <v>2563.3108789800344</v>
      </c>
      <c r="D202" s="32">
        <v>2689.0248693850044</v>
      </c>
      <c r="E202" s="32">
        <v>3229.077103922024</v>
      </c>
      <c r="F202" s="32">
        <v>3520.9616655150367</v>
      </c>
      <c r="G202" s="32">
        <v>3041.6540588460316</v>
      </c>
      <c r="H202" s="32">
        <v>4336.4974354039332</v>
      </c>
      <c r="I202" s="32">
        <v>6136.739583041066</v>
      </c>
      <c r="J202" s="32">
        <v>5028.2880587770323</v>
      </c>
      <c r="K202" s="32">
        <v>5299.6885272209347</v>
      </c>
      <c r="L202" s="40"/>
      <c r="M202" s="40"/>
      <c r="N202" s="16"/>
      <c r="O202" s="56"/>
      <c r="P202"/>
      <c r="Q202"/>
      <c r="R202"/>
    </row>
    <row r="203" spans="1:18" x14ac:dyDescent="0.3">
      <c r="A203" s="31" t="s">
        <v>14</v>
      </c>
      <c r="B203" s="32">
        <v>1896.6131828880093</v>
      </c>
      <c r="C203" s="32">
        <v>2352.5606598790177</v>
      </c>
      <c r="D203" s="32">
        <v>2709.0398293250801</v>
      </c>
      <c r="E203" s="32">
        <v>3237.8525311230414</v>
      </c>
      <c r="F203" s="32">
        <v>3618.7056272889772</v>
      </c>
      <c r="G203" s="32">
        <v>3259.9017896239957</v>
      </c>
      <c r="H203" s="32">
        <v>4028.2268886279303</v>
      </c>
      <c r="I203" s="32">
        <v>5057.7452863110329</v>
      </c>
      <c r="J203" s="32">
        <v>4869.218457924987</v>
      </c>
      <c r="K203" s="32">
        <v>5474.1888130519073</v>
      </c>
      <c r="L203" s="40"/>
      <c r="M203" s="40"/>
      <c r="N203" s="16"/>
      <c r="O203" s="56"/>
      <c r="P203"/>
      <c r="Q203"/>
      <c r="R203"/>
    </row>
    <row r="204" spans="1:18" x14ac:dyDescent="0.3">
      <c r="A204" s="34" t="s">
        <v>17</v>
      </c>
      <c r="B204" s="35">
        <f>SUM(B199:B203)</f>
        <v>8444.6607227439745</v>
      </c>
      <c r="C204" s="35">
        <f t="shared" ref="C204:K204" si="42">SUM(C199:C203)</f>
        <v>9326.4625240710557</v>
      </c>
      <c r="D204" s="35">
        <f t="shared" si="42"/>
        <v>11524.161313940087</v>
      </c>
      <c r="E204" s="35">
        <f t="shared" si="42"/>
        <v>13292.404952432044</v>
      </c>
      <c r="F204" s="35">
        <f t="shared" si="42"/>
        <v>14081.060308285996</v>
      </c>
      <c r="G204" s="35">
        <f t="shared" si="42"/>
        <v>12166.714305504014</v>
      </c>
      <c r="H204" s="35">
        <f t="shared" si="42"/>
        <v>16796.023824714826</v>
      </c>
      <c r="I204" s="35">
        <f t="shared" si="42"/>
        <v>22840.488147077096</v>
      </c>
      <c r="J204" s="35">
        <f t="shared" si="42"/>
        <v>21252.240317942065</v>
      </c>
      <c r="K204" s="35">
        <f t="shared" si="42"/>
        <v>21893.856052448864</v>
      </c>
      <c r="L204" s="40"/>
      <c r="M204" s="40"/>
      <c r="N204" s="16"/>
      <c r="O204" s="56"/>
      <c r="P204"/>
      <c r="Q204"/>
      <c r="R204"/>
    </row>
    <row r="205" spans="1:18" x14ac:dyDescent="0.3">
      <c r="A205" s="43"/>
      <c r="B205" s="40"/>
      <c r="C205" s="40"/>
      <c r="D205" s="40"/>
      <c r="E205" s="40"/>
      <c r="F205" s="40"/>
      <c r="G205" s="40"/>
      <c r="H205" s="40"/>
      <c r="I205" s="40"/>
      <c r="J205" s="40"/>
      <c r="K205" s="40"/>
      <c r="L205" s="40"/>
      <c r="M205" s="43"/>
      <c r="N205" s="43"/>
      <c r="O205" s="56"/>
      <c r="P205"/>
      <c r="Q205"/>
      <c r="R205"/>
    </row>
    <row r="206" spans="1:18" x14ac:dyDescent="0.3">
      <c r="A206" s="45" t="s">
        <v>121</v>
      </c>
      <c r="B206" s="45"/>
      <c r="C206" s="45"/>
      <c r="D206" s="45"/>
      <c r="E206" s="45"/>
      <c r="F206" s="45"/>
      <c r="G206" s="40"/>
      <c r="H206" s="40"/>
      <c r="I206" s="40"/>
      <c r="J206" s="40"/>
      <c r="K206" s="40"/>
      <c r="L206" s="40"/>
      <c r="M206" s="43"/>
      <c r="N206" s="43"/>
      <c r="O206" s="56"/>
      <c r="P206"/>
      <c r="Q206"/>
      <c r="R206"/>
    </row>
    <row r="207" spans="1:18" x14ac:dyDescent="0.3">
      <c r="A207" s="42"/>
      <c r="B207" s="42"/>
      <c r="C207" s="42"/>
      <c r="D207" s="42"/>
      <c r="E207" s="42"/>
      <c r="F207" s="42"/>
      <c r="G207" s="40"/>
      <c r="H207" s="40"/>
      <c r="I207" s="40"/>
      <c r="J207" s="40"/>
      <c r="K207" s="40"/>
      <c r="L207" s="40"/>
      <c r="M207" s="43"/>
      <c r="N207" s="43"/>
      <c r="O207" s="56"/>
      <c r="P207"/>
      <c r="Q207"/>
      <c r="R207"/>
    </row>
    <row r="208" spans="1:18" x14ac:dyDescent="0.3">
      <c r="A208" s="34" t="s">
        <v>9</v>
      </c>
      <c r="B208" s="47">
        <f t="shared" ref="B208:K208" si="43">+B198</f>
        <v>2015</v>
      </c>
      <c r="C208" s="47">
        <f t="shared" si="43"/>
        <v>2016</v>
      </c>
      <c r="D208" s="47">
        <f t="shared" si="43"/>
        <v>2017</v>
      </c>
      <c r="E208" s="47">
        <f t="shared" si="43"/>
        <v>2018</v>
      </c>
      <c r="F208" s="47">
        <f t="shared" si="43"/>
        <v>2019</v>
      </c>
      <c r="G208" s="47">
        <f t="shared" si="43"/>
        <v>2020</v>
      </c>
      <c r="H208" s="47">
        <f t="shared" si="43"/>
        <v>2021</v>
      </c>
      <c r="I208" s="47">
        <f t="shared" si="43"/>
        <v>2022</v>
      </c>
      <c r="J208" s="47">
        <f t="shared" si="43"/>
        <v>2023</v>
      </c>
      <c r="K208" s="47">
        <f t="shared" si="43"/>
        <v>2024</v>
      </c>
      <c r="L208" s="40"/>
      <c r="M208" s="40"/>
      <c r="N208" s="16"/>
      <c r="O208" s="56"/>
      <c r="P208"/>
      <c r="Q208"/>
      <c r="R208"/>
    </row>
    <row r="209" spans="1:18" x14ac:dyDescent="0.3">
      <c r="A209" s="31" t="s">
        <v>10</v>
      </c>
      <c r="B209" s="32">
        <v>631.98525273999667</v>
      </c>
      <c r="C209" s="32">
        <v>697.57812325999078</v>
      </c>
      <c r="D209" s="32">
        <v>1173.8726658899714</v>
      </c>
      <c r="E209" s="32">
        <v>1145.3988491799885</v>
      </c>
      <c r="F209" s="32">
        <v>1043.8188944699891</v>
      </c>
      <c r="G209" s="32">
        <v>1050.2386215699962</v>
      </c>
      <c r="H209" s="32">
        <v>1323.9622306199926</v>
      </c>
      <c r="I209" s="32">
        <v>1306.3344003599934</v>
      </c>
      <c r="J209" s="32">
        <v>1004.1835756299874</v>
      </c>
      <c r="K209" s="32">
        <v>999.03375569998684</v>
      </c>
      <c r="L209" s="40"/>
      <c r="M209" s="40"/>
      <c r="N209" s="16"/>
      <c r="O209" s="56"/>
      <c r="P209"/>
      <c r="Q209"/>
      <c r="R209"/>
    </row>
    <row r="210" spans="1:18" x14ac:dyDescent="0.3">
      <c r="A210" s="31" t="s">
        <v>11</v>
      </c>
      <c r="B210" s="32">
        <v>1298.0419011300016</v>
      </c>
      <c r="C210" s="32">
        <v>1311.8955231400007</v>
      </c>
      <c r="D210" s="32">
        <v>1420.339679819999</v>
      </c>
      <c r="E210" s="32">
        <v>1349.7324900399997</v>
      </c>
      <c r="F210" s="32">
        <v>1549.7763600800001</v>
      </c>
      <c r="G210" s="32">
        <v>1028.6975320599977</v>
      </c>
      <c r="H210" s="32">
        <v>1408.5192816899996</v>
      </c>
      <c r="I210" s="32">
        <v>1497.9091425300019</v>
      </c>
      <c r="J210" s="32">
        <v>1554.5867866600004</v>
      </c>
      <c r="K210" s="32">
        <v>1471.5600119200014</v>
      </c>
      <c r="L210" s="40"/>
      <c r="M210" s="40"/>
      <c r="N210" s="16"/>
      <c r="O210" s="56"/>
      <c r="P210"/>
      <c r="Q210"/>
      <c r="R210"/>
    </row>
    <row r="211" spans="1:18" x14ac:dyDescent="0.3">
      <c r="A211" s="31" t="s">
        <v>12</v>
      </c>
      <c r="B211" s="32">
        <v>97.429238769995322</v>
      </c>
      <c r="C211" s="32">
        <v>125.62702224999548</v>
      </c>
      <c r="D211" s="32">
        <v>158.82553785998695</v>
      </c>
      <c r="E211" s="32">
        <v>166.98742324998378</v>
      </c>
      <c r="F211" s="32">
        <v>151.9595646399905</v>
      </c>
      <c r="G211" s="32">
        <v>130.5515783899983</v>
      </c>
      <c r="H211" s="32">
        <v>139.28479231199731</v>
      </c>
      <c r="I211" s="32">
        <v>170.34727667099193</v>
      </c>
      <c r="J211" s="32">
        <v>160.84663707199542</v>
      </c>
      <c r="K211" s="32">
        <v>193.61749874699217</v>
      </c>
      <c r="L211" s="40"/>
      <c r="M211" s="40"/>
      <c r="N211" s="16"/>
      <c r="O211" s="56"/>
      <c r="P211"/>
      <c r="Q211"/>
      <c r="R211"/>
    </row>
    <row r="212" spans="1:18" x14ac:dyDescent="0.3">
      <c r="A212" s="31" t="s">
        <v>13</v>
      </c>
      <c r="B212" s="32">
        <v>2982.1651600701971</v>
      </c>
      <c r="C212" s="32">
        <v>3175.4448057802301</v>
      </c>
      <c r="D212" s="32">
        <v>3105.6643836202365</v>
      </c>
      <c r="E212" s="32">
        <v>3014.4913749302323</v>
      </c>
      <c r="F212" s="32">
        <v>3636.637819670188</v>
      </c>
      <c r="G212" s="32">
        <v>2230.5509359701241</v>
      </c>
      <c r="H212" s="32">
        <v>3245.0752554341861</v>
      </c>
      <c r="I212" s="32">
        <v>3380.6271748532249</v>
      </c>
      <c r="J212" s="32">
        <v>3710.8136149721818</v>
      </c>
      <c r="K212" s="32">
        <v>3573.822768596182</v>
      </c>
      <c r="L212" s="40"/>
      <c r="M212" s="40"/>
      <c r="N212" s="16"/>
      <c r="O212" s="56"/>
      <c r="P212"/>
      <c r="Q212"/>
      <c r="R212"/>
    </row>
    <row r="213" spans="1:18" x14ac:dyDescent="0.3">
      <c r="A213" s="31" t="s">
        <v>14</v>
      </c>
      <c r="B213" s="32">
        <v>196.99718744998464</v>
      </c>
      <c r="C213" s="32">
        <v>264.90896374997857</v>
      </c>
      <c r="D213" s="32">
        <v>296.88839035996762</v>
      </c>
      <c r="E213" s="32">
        <v>299.35325713996377</v>
      </c>
      <c r="F213" s="32">
        <v>294.6063507599697</v>
      </c>
      <c r="G213" s="32">
        <v>246.59262519999103</v>
      </c>
      <c r="H213" s="32">
        <v>266.9864477599931</v>
      </c>
      <c r="I213" s="32">
        <v>301.10069034298061</v>
      </c>
      <c r="J213" s="32">
        <v>297.55855222798255</v>
      </c>
      <c r="K213" s="32">
        <v>363.04442279896881</v>
      </c>
      <c r="L213" s="40"/>
      <c r="M213" s="40"/>
      <c r="N213" s="16"/>
      <c r="O213" s="56"/>
      <c r="P213"/>
      <c r="Q213"/>
      <c r="R213"/>
    </row>
    <row r="214" spans="1:18" x14ac:dyDescent="0.3">
      <c r="A214" s="34" t="s">
        <v>17</v>
      </c>
      <c r="B214" s="35">
        <f>SUM(B209:B213)</f>
        <v>5206.6187401601746</v>
      </c>
      <c r="C214" s="35">
        <f t="shared" ref="C214:K214" si="44">SUM(C209:C213)</f>
        <v>5575.4544381801952</v>
      </c>
      <c r="D214" s="35">
        <f t="shared" si="44"/>
        <v>6155.5906575501613</v>
      </c>
      <c r="E214" s="35">
        <f t="shared" si="44"/>
        <v>5975.9633945401683</v>
      </c>
      <c r="F214" s="35">
        <f t="shared" si="44"/>
        <v>6676.7989896201379</v>
      </c>
      <c r="G214" s="35">
        <f t="shared" si="44"/>
        <v>4686.6312931901075</v>
      </c>
      <c r="H214" s="35">
        <f t="shared" si="44"/>
        <v>6383.8280078161688</v>
      </c>
      <c r="I214" s="35">
        <f t="shared" si="44"/>
        <v>6656.3186847571924</v>
      </c>
      <c r="J214" s="35">
        <f t="shared" si="44"/>
        <v>6727.9891665621481</v>
      </c>
      <c r="K214" s="35">
        <f t="shared" si="44"/>
        <v>6601.0784577621316</v>
      </c>
      <c r="L214" s="40"/>
      <c r="M214" s="40"/>
      <c r="N214" s="16"/>
      <c r="O214" s="56"/>
      <c r="P214"/>
      <c r="Q214"/>
      <c r="R214"/>
    </row>
    <row r="215" spans="1:18" x14ac:dyDescent="0.3">
      <c r="A215" s="43"/>
      <c r="B215" s="40"/>
      <c r="C215" s="40"/>
      <c r="D215" s="40"/>
      <c r="E215" s="40"/>
      <c r="F215" s="40"/>
      <c r="G215" s="40"/>
      <c r="H215" s="40"/>
      <c r="I215" s="40"/>
      <c r="J215" s="40"/>
      <c r="K215" s="40"/>
      <c r="L215" s="40"/>
      <c r="M215" s="43"/>
      <c r="N215" s="43"/>
      <c r="O215" s="56"/>
      <c r="P215"/>
      <c r="Q215"/>
      <c r="R215"/>
    </row>
    <row r="216" spans="1:18" x14ac:dyDescent="0.3">
      <c r="A216" s="45" t="s">
        <v>122</v>
      </c>
      <c r="B216" s="45"/>
      <c r="C216" s="45"/>
      <c r="D216" s="45"/>
      <c r="E216" s="45"/>
      <c r="F216" s="45"/>
      <c r="G216" s="40"/>
      <c r="H216" s="40"/>
      <c r="I216" s="40"/>
      <c r="J216" s="40"/>
      <c r="K216" s="40"/>
      <c r="L216" s="40"/>
      <c r="M216" s="43"/>
      <c r="N216" s="43"/>
      <c r="O216" s="56"/>
      <c r="P216"/>
      <c r="Q216"/>
      <c r="R216"/>
    </row>
    <row r="217" spans="1:18" x14ac:dyDescent="0.3">
      <c r="A217" s="42"/>
      <c r="B217" s="42"/>
      <c r="C217" s="42"/>
      <c r="D217" s="42"/>
      <c r="E217" s="42"/>
      <c r="F217" s="42"/>
      <c r="G217" s="40"/>
      <c r="H217" s="40"/>
      <c r="I217" s="40"/>
      <c r="J217" s="40"/>
      <c r="K217" s="40"/>
      <c r="L217" s="40"/>
      <c r="M217" s="43"/>
      <c r="N217" s="43"/>
      <c r="O217" s="56"/>
      <c r="P217"/>
      <c r="Q217"/>
      <c r="R217"/>
    </row>
    <row r="218" spans="1:18" x14ac:dyDescent="0.3">
      <c r="A218" s="34" t="s">
        <v>1</v>
      </c>
      <c r="B218" s="47">
        <f t="shared" ref="B218:K218" si="45">+B198</f>
        <v>2015</v>
      </c>
      <c r="C218" s="47">
        <f t="shared" si="45"/>
        <v>2016</v>
      </c>
      <c r="D218" s="47">
        <f t="shared" si="45"/>
        <v>2017</v>
      </c>
      <c r="E218" s="47">
        <f t="shared" si="45"/>
        <v>2018</v>
      </c>
      <c r="F218" s="47">
        <f t="shared" si="45"/>
        <v>2019</v>
      </c>
      <c r="G218" s="47">
        <f t="shared" si="45"/>
        <v>2020</v>
      </c>
      <c r="H218" s="47">
        <f t="shared" si="45"/>
        <v>2021</v>
      </c>
      <c r="I218" s="47">
        <f t="shared" si="45"/>
        <v>2022</v>
      </c>
      <c r="J218" s="47">
        <f t="shared" si="45"/>
        <v>2023</v>
      </c>
      <c r="K218" s="47">
        <f t="shared" si="45"/>
        <v>2024</v>
      </c>
      <c r="L218" s="40"/>
      <c r="M218" s="40"/>
      <c r="N218" s="16"/>
      <c r="O218" s="56"/>
      <c r="P218"/>
      <c r="Q218"/>
      <c r="R218"/>
    </row>
    <row r="219" spans="1:18" x14ac:dyDescent="0.3">
      <c r="A219" s="31" t="s">
        <v>86</v>
      </c>
      <c r="B219" s="32">
        <v>438.20955358700166</v>
      </c>
      <c r="C219" s="32">
        <v>389.282937918004</v>
      </c>
      <c r="D219" s="32">
        <v>392.38977000099766</v>
      </c>
      <c r="E219" s="32">
        <v>413.74685772599736</v>
      </c>
      <c r="F219" s="32">
        <v>362.69948548899856</v>
      </c>
      <c r="G219" s="32">
        <v>340.34883548199974</v>
      </c>
      <c r="H219" s="32">
        <v>478.52275019300066</v>
      </c>
      <c r="I219" s="32">
        <v>736.72771469399243</v>
      </c>
      <c r="J219" s="32">
        <v>816.88957886499998</v>
      </c>
      <c r="K219" s="32">
        <v>487.01115152499938</v>
      </c>
      <c r="L219" s="40"/>
      <c r="M219" s="40"/>
      <c r="N219" s="16"/>
      <c r="O219" s="56"/>
      <c r="P219"/>
      <c r="Q219"/>
      <c r="R219"/>
    </row>
    <row r="220" spans="1:18" x14ac:dyDescent="0.3">
      <c r="A220" s="31" t="s">
        <v>2</v>
      </c>
      <c r="B220" s="32">
        <v>626.84085614099831</v>
      </c>
      <c r="C220" s="32">
        <v>569.27332153199779</v>
      </c>
      <c r="D220" s="32">
        <v>874.95004172500194</v>
      </c>
      <c r="E220" s="32">
        <v>918.01858291500173</v>
      </c>
      <c r="F220" s="32">
        <v>1054.8801306609967</v>
      </c>
      <c r="G220" s="32">
        <v>929.00262550799812</v>
      </c>
      <c r="H220" s="32">
        <v>1064.1308883020019</v>
      </c>
      <c r="I220" s="32">
        <v>1792.3376598730054</v>
      </c>
      <c r="J220" s="32">
        <v>1299.6171055040013</v>
      </c>
      <c r="K220" s="32">
        <v>1316.0084784609969</v>
      </c>
      <c r="L220" s="40"/>
      <c r="M220" s="40"/>
      <c r="N220" s="16"/>
      <c r="O220" s="56"/>
      <c r="P220"/>
      <c r="Q220"/>
      <c r="R220"/>
    </row>
    <row r="221" spans="1:18" x14ac:dyDescent="0.3">
      <c r="A221" s="31" t="s">
        <v>3</v>
      </c>
      <c r="B221" s="32">
        <v>1637.9144042409966</v>
      </c>
      <c r="C221" s="32">
        <v>2098.6226739250228</v>
      </c>
      <c r="D221" s="32">
        <v>2479.0231717520282</v>
      </c>
      <c r="E221" s="32">
        <v>2929.0831711120463</v>
      </c>
      <c r="F221" s="32">
        <v>3353.9177066710486</v>
      </c>
      <c r="G221" s="32">
        <v>3222.4550031329641</v>
      </c>
      <c r="H221" s="32">
        <v>3973.2818190759976</v>
      </c>
      <c r="I221" s="32">
        <v>5047.6874310510339</v>
      </c>
      <c r="J221" s="32">
        <v>4393.3186026480544</v>
      </c>
      <c r="K221" s="32">
        <v>5546.0898452049296</v>
      </c>
      <c r="L221" s="40"/>
      <c r="M221" s="40"/>
      <c r="N221" s="16"/>
      <c r="O221" s="56"/>
      <c r="P221"/>
      <c r="Q221"/>
      <c r="R221"/>
    </row>
    <row r="222" spans="1:18" x14ac:dyDescent="0.3">
      <c r="A222" s="31" t="s">
        <v>4</v>
      </c>
      <c r="B222" s="32">
        <v>844.30662756400079</v>
      </c>
      <c r="C222" s="32">
        <v>935.4947393199991</v>
      </c>
      <c r="D222" s="32">
        <v>1309.4611665500045</v>
      </c>
      <c r="E222" s="32">
        <v>1476.0696053839952</v>
      </c>
      <c r="F222" s="32">
        <v>1544.9654079419911</v>
      </c>
      <c r="G222" s="32">
        <v>1286.2389854730011</v>
      </c>
      <c r="H222" s="32">
        <v>1976.8905885850063</v>
      </c>
      <c r="I222" s="32">
        <v>2952.5961202719704</v>
      </c>
      <c r="J222" s="32">
        <v>2487.8411469810057</v>
      </c>
      <c r="K222" s="32">
        <v>2208.3525454850087</v>
      </c>
      <c r="L222" s="40"/>
      <c r="M222" s="40"/>
      <c r="N222" s="16"/>
      <c r="O222" s="56"/>
      <c r="P222"/>
      <c r="Q222"/>
      <c r="R222"/>
    </row>
    <row r="223" spans="1:18" x14ac:dyDescent="0.3">
      <c r="A223" s="31" t="s">
        <v>5</v>
      </c>
      <c r="B223" s="32">
        <v>226.60014435400029</v>
      </c>
      <c r="C223" s="32">
        <v>283.21216910800052</v>
      </c>
      <c r="D223" s="32">
        <v>509.94633814699637</v>
      </c>
      <c r="E223" s="32">
        <v>339.13675029300072</v>
      </c>
      <c r="F223" s="32">
        <v>374.39971573599803</v>
      </c>
      <c r="G223" s="32">
        <v>325.84477724700002</v>
      </c>
      <c r="H223" s="32">
        <v>599.46025643799931</v>
      </c>
      <c r="I223" s="32">
        <v>478.24706128100155</v>
      </c>
      <c r="J223" s="32">
        <v>475.74896915300053</v>
      </c>
      <c r="K223" s="32">
        <v>526.00454984199439</v>
      </c>
      <c r="L223" s="40"/>
      <c r="M223" s="40"/>
      <c r="N223" s="16"/>
      <c r="O223" s="56"/>
      <c r="P223"/>
      <c r="Q223"/>
      <c r="R223"/>
    </row>
    <row r="224" spans="1:18" x14ac:dyDescent="0.3">
      <c r="A224" s="31" t="s">
        <v>6</v>
      </c>
      <c r="B224" s="32">
        <v>1738.6073094579949</v>
      </c>
      <c r="C224" s="32">
        <v>1960.2860255439984</v>
      </c>
      <c r="D224" s="32">
        <v>2092.0030028059982</v>
      </c>
      <c r="E224" s="32">
        <v>2868.9744874809903</v>
      </c>
      <c r="F224" s="32">
        <v>2762.1710551519936</v>
      </c>
      <c r="G224" s="32">
        <v>2088.2224524159974</v>
      </c>
      <c r="H224" s="32">
        <v>3539.4929259740088</v>
      </c>
      <c r="I224" s="32">
        <v>5426.9500358280111</v>
      </c>
      <c r="J224" s="32">
        <v>5264.639395162967</v>
      </c>
      <c r="K224" s="32">
        <v>5150.5645428410271</v>
      </c>
      <c r="L224" s="40"/>
      <c r="M224" s="40"/>
      <c r="N224" s="16"/>
      <c r="O224" s="56"/>
      <c r="P224"/>
      <c r="Q224"/>
      <c r="R224"/>
    </row>
    <row r="225" spans="1:18" x14ac:dyDescent="0.3">
      <c r="A225" s="31" t="s">
        <v>7</v>
      </c>
      <c r="B225" s="32">
        <v>760.87632450099875</v>
      </c>
      <c r="C225" s="32">
        <v>862.08564897499787</v>
      </c>
      <c r="D225" s="32">
        <v>1017.4592413770001</v>
      </c>
      <c r="E225" s="32">
        <v>1209.5574543069993</v>
      </c>
      <c r="F225" s="32">
        <v>1179.2574625110092</v>
      </c>
      <c r="G225" s="32">
        <v>969.22371160600096</v>
      </c>
      <c r="H225" s="32">
        <v>1337.6859077779957</v>
      </c>
      <c r="I225" s="32">
        <v>1846.1426773770072</v>
      </c>
      <c r="J225" s="32">
        <v>1638.0268346170014</v>
      </c>
      <c r="K225" s="32">
        <v>1848.9708367190019</v>
      </c>
      <c r="L225" s="40"/>
      <c r="M225" s="40"/>
      <c r="N225" s="16"/>
      <c r="O225" s="56"/>
      <c r="P225"/>
      <c r="Q225"/>
      <c r="R225"/>
    </row>
    <row r="226" spans="1:18" x14ac:dyDescent="0.3">
      <c r="A226" s="31" t="s">
        <v>8</v>
      </c>
      <c r="B226" s="32">
        <v>1842.4377405599946</v>
      </c>
      <c r="C226" s="32">
        <v>1890.5064908420184</v>
      </c>
      <c r="D226" s="32">
        <v>2397.1832771549816</v>
      </c>
      <c r="E226" s="32">
        <v>2678.2823620720169</v>
      </c>
      <c r="F226" s="32">
        <v>2883.8352227839428</v>
      </c>
      <c r="G226" s="32">
        <v>2416.2838607799454</v>
      </c>
      <c r="H226" s="32">
        <v>2734.9762356389274</v>
      </c>
      <c r="I226" s="32">
        <v>3491.5122980370711</v>
      </c>
      <c r="J226" s="32">
        <v>3980.6594890090114</v>
      </c>
      <c r="K226" s="32">
        <v>3850.53692791598</v>
      </c>
      <c r="L226" s="40"/>
      <c r="M226" s="40"/>
      <c r="N226" s="16"/>
      <c r="O226" s="56"/>
      <c r="P226"/>
      <c r="Q226"/>
      <c r="R226"/>
    </row>
    <row r="227" spans="1:18" x14ac:dyDescent="0.3">
      <c r="A227" s="31" t="s">
        <v>0</v>
      </c>
      <c r="B227" s="32">
        <v>328.86776233800003</v>
      </c>
      <c r="C227" s="32">
        <v>337.69851690700165</v>
      </c>
      <c r="D227" s="32">
        <v>451.74530442700018</v>
      </c>
      <c r="E227" s="32">
        <v>459.53568114200175</v>
      </c>
      <c r="F227" s="32">
        <v>564.93412134000107</v>
      </c>
      <c r="G227" s="32">
        <v>589.09405385899981</v>
      </c>
      <c r="H227" s="32">
        <v>1091.5824527299974</v>
      </c>
      <c r="I227" s="32">
        <v>1068.287148663999</v>
      </c>
      <c r="J227" s="32">
        <v>895.4991960020044</v>
      </c>
      <c r="K227" s="32">
        <v>960.31717445499964</v>
      </c>
      <c r="L227" s="40"/>
      <c r="M227" s="40"/>
      <c r="N227" s="16"/>
      <c r="O227" s="56"/>
      <c r="P227"/>
      <c r="Q227"/>
      <c r="R227"/>
    </row>
    <row r="228" spans="1:18" x14ac:dyDescent="0.3">
      <c r="A228" s="34" t="s">
        <v>17</v>
      </c>
      <c r="B228" s="35">
        <f>SUM(B219:B227)</f>
        <v>8444.6607227439854</v>
      </c>
      <c r="C228" s="35">
        <f t="shared" ref="C228:K228" si="46">SUM(C219:C227)</f>
        <v>9326.4625240710393</v>
      </c>
      <c r="D228" s="35">
        <f t="shared" si="46"/>
        <v>11524.161313940009</v>
      </c>
      <c r="E228" s="35">
        <f t="shared" si="46"/>
        <v>13292.404952432053</v>
      </c>
      <c r="F228" s="35">
        <f t="shared" si="46"/>
        <v>14081.060308285978</v>
      </c>
      <c r="G228" s="35">
        <f t="shared" si="46"/>
        <v>12166.714305503907</v>
      </c>
      <c r="H228" s="35">
        <f t="shared" si="46"/>
        <v>16796.023824714935</v>
      </c>
      <c r="I228" s="35">
        <f t="shared" si="46"/>
        <v>22840.488147077092</v>
      </c>
      <c r="J228" s="35">
        <f t="shared" si="46"/>
        <v>21252.240317942047</v>
      </c>
      <c r="K228" s="35">
        <f t="shared" si="46"/>
        <v>21893.856052448937</v>
      </c>
      <c r="L228" s="40"/>
      <c r="M228" s="40"/>
      <c r="N228" s="16"/>
      <c r="O228" s="56"/>
      <c r="P228"/>
      <c r="Q228"/>
      <c r="R228"/>
    </row>
    <row r="229" spans="1:18" x14ac:dyDescent="0.3">
      <c r="A229" s="43"/>
      <c r="B229" s="40"/>
      <c r="C229" s="40"/>
      <c r="D229" s="40"/>
      <c r="E229" s="40"/>
      <c r="F229" s="40"/>
      <c r="G229" s="40"/>
      <c r="H229" s="40"/>
      <c r="I229" s="40"/>
      <c r="J229" s="40"/>
      <c r="K229" s="40"/>
      <c r="L229" s="40"/>
      <c r="M229" s="43"/>
      <c r="N229" s="43"/>
      <c r="O229" s="56"/>
      <c r="P229"/>
      <c r="Q229"/>
      <c r="R229"/>
    </row>
    <row r="230" spans="1:18" x14ac:dyDescent="0.3">
      <c r="A230" s="45" t="s">
        <v>123</v>
      </c>
      <c r="B230" s="45"/>
      <c r="C230" s="45"/>
      <c r="D230" s="45"/>
      <c r="E230" s="45"/>
      <c r="F230" s="45"/>
      <c r="G230" s="40"/>
      <c r="H230" s="40"/>
      <c r="I230" s="40"/>
      <c r="J230" s="40"/>
      <c r="K230" s="40"/>
      <c r="L230" s="40"/>
      <c r="M230" s="43"/>
      <c r="N230" s="43"/>
      <c r="O230" s="56"/>
      <c r="P230"/>
      <c r="Q230"/>
      <c r="R230"/>
    </row>
    <row r="231" spans="1:18" x14ac:dyDescent="0.3">
      <c r="A231" s="42"/>
      <c r="B231" s="42"/>
      <c r="C231" s="42"/>
      <c r="D231" s="42"/>
      <c r="E231" s="42"/>
      <c r="F231" s="42"/>
      <c r="G231" s="40"/>
      <c r="H231" s="40"/>
      <c r="I231" s="40"/>
      <c r="J231" s="40"/>
      <c r="K231" s="40"/>
      <c r="L231" s="40"/>
      <c r="M231" s="43"/>
      <c r="N231" s="43"/>
      <c r="O231" s="56"/>
      <c r="P231"/>
      <c r="Q231"/>
      <c r="R231"/>
    </row>
    <row r="232" spans="1:18" x14ac:dyDescent="0.3">
      <c r="A232" s="34" t="s">
        <v>1</v>
      </c>
      <c r="B232" s="47">
        <f t="shared" ref="B232:K232" si="47">+B198</f>
        <v>2015</v>
      </c>
      <c r="C232" s="47">
        <f t="shared" si="47"/>
        <v>2016</v>
      </c>
      <c r="D232" s="47">
        <f t="shared" si="47"/>
        <v>2017</v>
      </c>
      <c r="E232" s="47">
        <f t="shared" si="47"/>
        <v>2018</v>
      </c>
      <c r="F232" s="47">
        <f t="shared" si="47"/>
        <v>2019</v>
      </c>
      <c r="G232" s="47">
        <f t="shared" si="47"/>
        <v>2020</v>
      </c>
      <c r="H232" s="47">
        <f t="shared" si="47"/>
        <v>2021</v>
      </c>
      <c r="I232" s="47">
        <f t="shared" si="47"/>
        <v>2022</v>
      </c>
      <c r="J232" s="47">
        <f t="shared" si="47"/>
        <v>2023</v>
      </c>
      <c r="K232" s="47">
        <f t="shared" si="47"/>
        <v>2024</v>
      </c>
      <c r="L232" s="40"/>
      <c r="M232" s="40"/>
      <c r="N232" s="16"/>
      <c r="O232" s="56"/>
      <c r="P232"/>
      <c r="Q232"/>
      <c r="R232"/>
    </row>
    <row r="233" spans="1:18" x14ac:dyDescent="0.3">
      <c r="A233" s="31" t="s">
        <v>86</v>
      </c>
      <c r="B233" s="32">
        <v>27.346414710000442</v>
      </c>
      <c r="C233" s="32">
        <v>43.692906890000302</v>
      </c>
      <c r="D233" s="32">
        <v>32.662692890000272</v>
      </c>
      <c r="E233" s="32">
        <v>27.834044760000182</v>
      </c>
      <c r="F233" s="32">
        <v>31.083996700000117</v>
      </c>
      <c r="G233" s="32">
        <v>37.0614694699998</v>
      </c>
      <c r="H233" s="32">
        <v>75.999642497999503</v>
      </c>
      <c r="I233" s="32">
        <v>64.681017627999978</v>
      </c>
      <c r="J233" s="32">
        <v>46.438180059999297</v>
      </c>
      <c r="K233" s="32">
        <v>24.969890207000262</v>
      </c>
      <c r="L233" s="40"/>
      <c r="M233" s="40"/>
      <c r="N233" s="16"/>
      <c r="O233" s="56"/>
      <c r="P233"/>
      <c r="Q233"/>
      <c r="R233"/>
    </row>
    <row r="234" spans="1:18" x14ac:dyDescent="0.3">
      <c r="A234" s="31" t="s">
        <v>2</v>
      </c>
      <c r="B234" s="32">
        <v>308.08977589999557</v>
      </c>
      <c r="C234" s="32">
        <v>257.65917583999664</v>
      </c>
      <c r="D234" s="32">
        <v>471.11421583999635</v>
      </c>
      <c r="E234" s="32">
        <v>555.3704502699934</v>
      </c>
      <c r="F234" s="32">
        <v>587.23044812999137</v>
      </c>
      <c r="G234" s="32">
        <v>467.29371479999679</v>
      </c>
      <c r="H234" s="32">
        <v>430.7676067169964</v>
      </c>
      <c r="I234" s="32">
        <v>460.53754262799589</v>
      </c>
      <c r="J234" s="32">
        <v>449.89899512399387</v>
      </c>
      <c r="K234" s="32">
        <v>579.41591159999723</v>
      </c>
      <c r="L234" s="40"/>
      <c r="M234" s="40"/>
      <c r="N234" s="16"/>
      <c r="O234" s="56"/>
      <c r="P234"/>
      <c r="Q234"/>
      <c r="R234"/>
    </row>
    <row r="235" spans="1:18" x14ac:dyDescent="0.3">
      <c r="A235" s="31" t="s">
        <v>3</v>
      </c>
      <c r="B235" s="32">
        <v>434.48190020996998</v>
      </c>
      <c r="C235" s="32">
        <v>607.50948456995491</v>
      </c>
      <c r="D235" s="32">
        <v>653.49541098994064</v>
      </c>
      <c r="E235" s="32">
        <v>641.76918892993785</v>
      </c>
      <c r="F235" s="32">
        <v>725.92001131991219</v>
      </c>
      <c r="G235" s="32">
        <v>660.54392992994906</v>
      </c>
      <c r="H235" s="32">
        <v>479.10082034496793</v>
      </c>
      <c r="I235" s="32">
        <v>446.86394510298413</v>
      </c>
      <c r="J235" s="32">
        <v>430.88939354697499</v>
      </c>
      <c r="K235" s="32">
        <v>571.7741615939666</v>
      </c>
      <c r="L235" s="40"/>
      <c r="M235" s="40"/>
      <c r="N235" s="16"/>
      <c r="O235" s="56"/>
      <c r="P235"/>
      <c r="Q235"/>
      <c r="R235"/>
    </row>
    <row r="236" spans="1:18" x14ac:dyDescent="0.3">
      <c r="A236" s="31" t="s">
        <v>4</v>
      </c>
      <c r="B236" s="32">
        <v>722.87144239999043</v>
      </c>
      <c r="C236" s="32">
        <v>832.01373148998778</v>
      </c>
      <c r="D236" s="32">
        <v>997.84720786997889</v>
      </c>
      <c r="E236" s="32">
        <v>1088.0790581799927</v>
      </c>
      <c r="F236" s="32">
        <v>1113.6673919500024</v>
      </c>
      <c r="G236" s="32">
        <v>980.7879779499832</v>
      </c>
      <c r="H236" s="32">
        <v>1325.460599670999</v>
      </c>
      <c r="I236" s="32">
        <v>1460.7287792510058</v>
      </c>
      <c r="J236" s="32">
        <v>1201.9807313360013</v>
      </c>
      <c r="K236" s="32">
        <v>1144.8617273079919</v>
      </c>
      <c r="L236" s="40"/>
      <c r="M236" s="40"/>
      <c r="N236" s="16"/>
      <c r="O236" s="56"/>
      <c r="P236"/>
      <c r="Q236"/>
      <c r="R236"/>
    </row>
    <row r="237" spans="1:18" x14ac:dyDescent="0.3">
      <c r="A237" s="31" t="s">
        <v>5</v>
      </c>
      <c r="B237" s="32">
        <v>20.994476980000218</v>
      </c>
      <c r="C237" s="32">
        <v>24.32071186000039</v>
      </c>
      <c r="D237" s="32">
        <v>29.962236550000579</v>
      </c>
      <c r="E237" s="32">
        <v>25.266757700000504</v>
      </c>
      <c r="F237" s="32">
        <v>40.674734310000147</v>
      </c>
      <c r="G237" s="32">
        <v>34.368343570000221</v>
      </c>
      <c r="H237" s="32">
        <v>17.06150867199981</v>
      </c>
      <c r="I237" s="32">
        <v>24.600690718999953</v>
      </c>
      <c r="J237" s="32">
        <v>24.61194154399988</v>
      </c>
      <c r="K237" s="32">
        <v>42.913463505000458</v>
      </c>
      <c r="L237" s="40"/>
      <c r="M237" s="40"/>
      <c r="N237" s="16"/>
      <c r="O237" s="56"/>
      <c r="P237"/>
      <c r="Q237"/>
      <c r="R237"/>
    </row>
    <row r="238" spans="1:18" x14ac:dyDescent="0.3">
      <c r="A238" s="31" t="s">
        <v>6</v>
      </c>
      <c r="B238" s="32">
        <v>2706.4429051700022</v>
      </c>
      <c r="C238" s="32">
        <v>2960.3771506099938</v>
      </c>
      <c r="D238" s="32">
        <v>2849.127203779999</v>
      </c>
      <c r="E238" s="32">
        <v>2667.8569367999971</v>
      </c>
      <c r="F238" s="32">
        <v>3054.1572387200085</v>
      </c>
      <c r="G238" s="32">
        <v>1798.8753223700073</v>
      </c>
      <c r="H238" s="32">
        <v>2933.1255279900151</v>
      </c>
      <c r="I238" s="32">
        <v>3088.0850910190247</v>
      </c>
      <c r="J238" s="32">
        <v>3462.3911782960304</v>
      </c>
      <c r="K238" s="32">
        <v>3032.0208847320055</v>
      </c>
      <c r="L238" s="40"/>
      <c r="M238" s="40"/>
      <c r="N238" s="16"/>
      <c r="O238" s="56"/>
      <c r="P238"/>
      <c r="Q238"/>
      <c r="R238"/>
    </row>
    <row r="239" spans="1:18" x14ac:dyDescent="0.3">
      <c r="A239" s="31" t="s">
        <v>7</v>
      </c>
      <c r="B239" s="32">
        <v>631.39906047997624</v>
      </c>
      <c r="C239" s="32">
        <v>536.41774887997394</v>
      </c>
      <c r="D239" s="32">
        <v>709.5319379399748</v>
      </c>
      <c r="E239" s="32">
        <v>636.26772816996811</v>
      </c>
      <c r="F239" s="32">
        <v>678.84240909998016</v>
      </c>
      <c r="G239" s="32">
        <v>300.49044926999511</v>
      </c>
      <c r="H239" s="32">
        <v>555.13129334398366</v>
      </c>
      <c r="I239" s="32">
        <v>605.8200822359845</v>
      </c>
      <c r="J239" s="32">
        <v>613.62966657898619</v>
      </c>
      <c r="K239" s="32">
        <v>649.76004035398637</v>
      </c>
      <c r="L239" s="40"/>
      <c r="M239" s="40"/>
      <c r="N239" s="16"/>
      <c r="O239" s="56"/>
      <c r="P239"/>
      <c r="Q239"/>
      <c r="R239"/>
    </row>
    <row r="240" spans="1:18" x14ac:dyDescent="0.3">
      <c r="A240" s="31" t="s">
        <v>8</v>
      </c>
      <c r="B240" s="32">
        <v>169.32288433998383</v>
      </c>
      <c r="C240" s="32">
        <v>179.30267773998324</v>
      </c>
      <c r="D240" s="32">
        <v>227.41099350998022</v>
      </c>
      <c r="E240" s="32">
        <v>201.6082756499809</v>
      </c>
      <c r="F240" s="32">
        <v>195.23150814998235</v>
      </c>
      <c r="G240" s="32">
        <v>183.76019447998638</v>
      </c>
      <c r="H240" s="32">
        <v>156.57601440999375</v>
      </c>
      <c r="I240" s="32">
        <v>252.97405772098668</v>
      </c>
      <c r="J240" s="32">
        <v>338.99490162095003</v>
      </c>
      <c r="K240" s="32">
        <v>359.25797752896062</v>
      </c>
      <c r="L240" s="40"/>
      <c r="M240" s="40"/>
      <c r="N240" s="16"/>
      <c r="O240" s="56"/>
      <c r="P240"/>
      <c r="Q240"/>
      <c r="R240"/>
    </row>
    <row r="241" spans="1:18" x14ac:dyDescent="0.3">
      <c r="A241" s="31" t="s">
        <v>0</v>
      </c>
      <c r="B241" s="32">
        <v>185.6698799699987</v>
      </c>
      <c r="C241" s="32">
        <v>134.16085030000019</v>
      </c>
      <c r="D241" s="32">
        <v>184.43875817999933</v>
      </c>
      <c r="E241" s="32">
        <v>131.91095408000021</v>
      </c>
      <c r="F241" s="32">
        <v>249.99125123999903</v>
      </c>
      <c r="G241" s="32">
        <v>223.44989135000009</v>
      </c>
      <c r="H241" s="32">
        <v>410.60499416899466</v>
      </c>
      <c r="I241" s="32">
        <v>252.02747845200008</v>
      </c>
      <c r="J241" s="32">
        <v>159.15417845500068</v>
      </c>
      <c r="K241" s="32">
        <v>196.1044009330021</v>
      </c>
      <c r="L241" s="40"/>
      <c r="M241" s="40"/>
      <c r="N241" s="16"/>
      <c r="O241" s="56"/>
      <c r="P241"/>
      <c r="Q241"/>
      <c r="R241"/>
    </row>
    <row r="242" spans="1:18" x14ac:dyDescent="0.3">
      <c r="A242" s="34" t="s">
        <v>17</v>
      </c>
      <c r="B242" s="35">
        <f>SUM(B233:B241)</f>
        <v>5206.6187401599182</v>
      </c>
      <c r="C242" s="35">
        <f t="shared" ref="C242:K242" si="48">SUM(C233:C241)</f>
        <v>5575.4544381798914</v>
      </c>
      <c r="D242" s="35">
        <f t="shared" si="48"/>
        <v>6155.5906575498711</v>
      </c>
      <c r="E242" s="35">
        <f t="shared" si="48"/>
        <v>5975.9633945398709</v>
      </c>
      <c r="F242" s="35">
        <f t="shared" si="48"/>
        <v>6676.798989619876</v>
      </c>
      <c r="G242" s="35">
        <f t="shared" si="48"/>
        <v>4686.6312931899183</v>
      </c>
      <c r="H242" s="35">
        <f t="shared" si="48"/>
        <v>6383.8280078159505</v>
      </c>
      <c r="I242" s="35">
        <f t="shared" si="48"/>
        <v>6656.3186847569823</v>
      </c>
      <c r="J242" s="35">
        <f t="shared" si="48"/>
        <v>6727.9891665619371</v>
      </c>
      <c r="K242" s="35">
        <f t="shared" si="48"/>
        <v>6601.0784577619106</v>
      </c>
      <c r="L242" s="40"/>
      <c r="M242" s="40"/>
      <c r="N242" s="16"/>
      <c r="O242" s="56"/>
      <c r="P242"/>
      <c r="Q242"/>
      <c r="R242"/>
    </row>
    <row r="247" spans="1:18" ht="15.6" x14ac:dyDescent="0.3">
      <c r="A247" s="76" t="s">
        <v>124</v>
      </c>
      <c r="B247" s="76"/>
      <c r="C247" s="76"/>
      <c r="D247" s="76"/>
      <c r="E247" s="76"/>
      <c r="F247" s="77"/>
      <c r="G247" s="77"/>
    </row>
    <row r="248" spans="1:18" ht="15.6" x14ac:dyDescent="0.3">
      <c r="B248" s="12"/>
      <c r="C248" s="12"/>
      <c r="D248" s="12"/>
      <c r="E248" s="12"/>
    </row>
    <row r="249" spans="1:18" ht="15.6" x14ac:dyDescent="0.3">
      <c r="B249" s="12"/>
      <c r="C249" s="12"/>
      <c r="D249" s="12"/>
      <c r="E249" s="12"/>
    </row>
    <row r="250" spans="1:18" ht="15.6" x14ac:dyDescent="0.3">
      <c r="B250" s="12"/>
      <c r="C250" s="12"/>
      <c r="D250" s="12"/>
      <c r="E250" s="12"/>
    </row>
    <row r="251" spans="1:18" ht="15.6" x14ac:dyDescent="0.3">
      <c r="B251" s="13"/>
      <c r="C251" s="13"/>
      <c r="D251" s="13"/>
      <c r="E251" s="13"/>
    </row>
    <row r="252" spans="1:18" ht="45" customHeight="1" x14ac:dyDescent="0.3">
      <c r="A252" s="20"/>
      <c r="B252" s="85" t="s">
        <v>42</v>
      </c>
      <c r="C252" s="86"/>
      <c r="D252" s="85" t="s">
        <v>75</v>
      </c>
      <c r="E252" s="87"/>
    </row>
    <row r="253" spans="1:18" x14ac:dyDescent="0.3">
      <c r="A253" s="21" t="s">
        <v>43</v>
      </c>
      <c r="B253" s="22" t="s">
        <v>46</v>
      </c>
      <c r="C253" s="23" t="s">
        <v>44</v>
      </c>
      <c r="D253" s="22" t="s">
        <v>46</v>
      </c>
      <c r="E253" s="24" t="s">
        <v>44</v>
      </c>
    </row>
    <row r="254" spans="1:18" x14ac:dyDescent="0.3">
      <c r="A254" t="s">
        <v>50</v>
      </c>
      <c r="B254" s="25">
        <v>5.1695662649999949</v>
      </c>
      <c r="C254" s="26">
        <f t="shared" ref="C254:C292" si="49">B254/B$297</f>
        <v>6.0641421855983542E-3</v>
      </c>
      <c r="D254" s="46">
        <v>13.678287560000008</v>
      </c>
      <c r="E254" s="14">
        <f t="shared" ref="E254:E292" si="50">D254/D$297</f>
        <v>4.6784045292357209E-3</v>
      </c>
      <c r="F254" s="15"/>
    </row>
    <row r="255" spans="1:18" x14ac:dyDescent="0.3">
      <c r="A255" t="s">
        <v>51</v>
      </c>
      <c r="B255" s="25">
        <v>0.13694381</v>
      </c>
      <c r="C255" s="26">
        <f t="shared" si="49"/>
        <v>1.6064147216760102E-4</v>
      </c>
      <c r="D255" s="46">
        <v>0.31123593600000005</v>
      </c>
      <c r="E255" s="14">
        <f t="shared" si="50"/>
        <v>1.0645247851795553E-4</v>
      </c>
      <c r="F255" s="15"/>
    </row>
    <row r="256" spans="1:18" x14ac:dyDescent="0.3">
      <c r="A256" t="s">
        <v>87</v>
      </c>
      <c r="B256" s="25">
        <v>0.60627882799999999</v>
      </c>
      <c r="C256" s="26">
        <f t="shared" si="49"/>
        <v>7.1119332428364415E-4</v>
      </c>
      <c r="D256" s="46">
        <v>1.377906444</v>
      </c>
      <c r="E256" s="14">
        <f t="shared" si="50"/>
        <v>4.7128733916401759E-4</v>
      </c>
      <c r="F256" s="15"/>
    </row>
    <row r="257" spans="1:6" x14ac:dyDescent="0.3">
      <c r="A257" t="s">
        <v>52</v>
      </c>
      <c r="B257" s="25">
        <v>1.6507844189999996</v>
      </c>
      <c r="C257" s="26">
        <f t="shared" si="49"/>
        <v>1.9364470675928896E-3</v>
      </c>
      <c r="D257" s="46">
        <v>3.8324461429999994</v>
      </c>
      <c r="E257" s="14">
        <f t="shared" si="50"/>
        <v>1.3108171117776353E-3</v>
      </c>
      <c r="F257" s="15"/>
    </row>
    <row r="258" spans="1:6" x14ac:dyDescent="0.3">
      <c r="A258" t="s">
        <v>53</v>
      </c>
      <c r="B258" s="25">
        <v>16.457243468999987</v>
      </c>
      <c r="C258" s="26">
        <f t="shared" si="49"/>
        <v>1.9305113671664275E-2</v>
      </c>
      <c r="D258" s="46">
        <v>76.506803114999983</v>
      </c>
      <c r="E258" s="14">
        <f t="shared" si="50"/>
        <v>2.616773281308039E-2</v>
      </c>
      <c r="F258" s="15"/>
    </row>
    <row r="259" spans="1:6" x14ac:dyDescent="0.3">
      <c r="A259" t="s">
        <v>72</v>
      </c>
      <c r="B259" s="25">
        <v>0.41160154300000001</v>
      </c>
      <c r="C259" s="26">
        <f t="shared" si="49"/>
        <v>4.8282779494725707E-4</v>
      </c>
      <c r="D259" s="46">
        <v>1.3970415450000004</v>
      </c>
      <c r="E259" s="14">
        <f t="shared" si="50"/>
        <v>4.7783214550714326E-4</v>
      </c>
      <c r="F259" s="15"/>
    </row>
    <row r="260" spans="1:6" x14ac:dyDescent="0.3">
      <c r="A260" t="s">
        <v>54</v>
      </c>
      <c r="B260" s="25">
        <v>7.3946784690000005</v>
      </c>
      <c r="C260" s="26">
        <f t="shared" si="49"/>
        <v>8.6743025147775713E-3</v>
      </c>
      <c r="D260" s="46">
        <v>19.545604552000004</v>
      </c>
      <c r="E260" s="14">
        <f t="shared" si="50"/>
        <v>6.6852114682934109E-3</v>
      </c>
      <c r="F260" s="15"/>
    </row>
    <row r="261" spans="1:6" x14ac:dyDescent="0.3">
      <c r="A261" t="s">
        <v>55</v>
      </c>
      <c r="B261" s="25">
        <v>0.79073159499999979</v>
      </c>
      <c r="C261" s="26">
        <f t="shared" si="49"/>
        <v>9.2756501743478017E-4</v>
      </c>
      <c r="D261" s="46">
        <v>6.520599358000001</v>
      </c>
      <c r="E261" s="14">
        <f t="shared" si="50"/>
        <v>2.2302500540351796E-3</v>
      </c>
      <c r="F261" s="15"/>
    </row>
    <row r="262" spans="1:6" x14ac:dyDescent="0.3">
      <c r="A262" t="s">
        <v>77</v>
      </c>
      <c r="B262" s="25">
        <v>1.7337641350000004</v>
      </c>
      <c r="C262" s="26">
        <f t="shared" si="49"/>
        <v>2.033786142197938E-3</v>
      </c>
      <c r="D262" s="46">
        <v>6.4278610630000017</v>
      </c>
      <c r="E262" s="14">
        <f t="shared" si="50"/>
        <v>2.1985306405151442E-3</v>
      </c>
      <c r="F262" s="15"/>
    </row>
    <row r="263" spans="1:6" x14ac:dyDescent="0.3">
      <c r="A263" t="s">
        <v>56</v>
      </c>
      <c r="B263" s="25">
        <v>1.011537997</v>
      </c>
      <c r="C263" s="26">
        <f t="shared" si="49"/>
        <v>1.1865812189068377E-3</v>
      </c>
      <c r="D263" s="46">
        <v>2.4202033799999998</v>
      </c>
      <c r="E263" s="14">
        <f t="shared" si="50"/>
        <v>8.2778567163443908E-4</v>
      </c>
      <c r="F263" s="15"/>
    </row>
    <row r="264" spans="1:6" x14ac:dyDescent="0.3">
      <c r="A264" t="s">
        <v>92</v>
      </c>
      <c r="B264" s="25"/>
      <c r="C264" s="26">
        <f t="shared" si="49"/>
        <v>0</v>
      </c>
      <c r="D264" s="46"/>
      <c r="E264" s="14">
        <f t="shared" si="50"/>
        <v>0</v>
      </c>
      <c r="F264" s="15"/>
    </row>
    <row r="265" spans="1:6" x14ac:dyDescent="0.3">
      <c r="A265" t="s">
        <v>84</v>
      </c>
      <c r="B265" s="25">
        <v>6.7951040000000004E-2</v>
      </c>
      <c r="C265" s="26">
        <f t="shared" si="49"/>
        <v>7.9709737160953405E-5</v>
      </c>
      <c r="D265" s="46">
        <v>0.154434184</v>
      </c>
      <c r="E265" s="14">
        <f t="shared" si="50"/>
        <v>5.2821347900834912E-5</v>
      </c>
      <c r="F265" s="15"/>
    </row>
    <row r="266" spans="1:6" x14ac:dyDescent="0.3">
      <c r="A266" t="s">
        <v>78</v>
      </c>
      <c r="B266" s="25">
        <v>0.14683875099999999</v>
      </c>
      <c r="C266" s="26">
        <f t="shared" si="49"/>
        <v>1.7224869917005956E-4</v>
      </c>
      <c r="D266" s="46">
        <v>0.472610902</v>
      </c>
      <c r="E266" s="14">
        <f t="shared" si="50"/>
        <v>1.61647792151182E-4</v>
      </c>
      <c r="F266" s="15"/>
    </row>
    <row r="267" spans="1:6" x14ac:dyDescent="0.3">
      <c r="A267" t="s">
        <v>57</v>
      </c>
      <c r="B267" s="25">
        <v>3.9486320210000008</v>
      </c>
      <c r="C267" s="26">
        <f t="shared" si="49"/>
        <v>4.631929408869008E-3</v>
      </c>
      <c r="D267" s="46">
        <v>28.984472436000001</v>
      </c>
      <c r="E267" s="14">
        <f t="shared" si="50"/>
        <v>9.9136011381011097E-3</v>
      </c>
      <c r="F267" s="15"/>
    </row>
    <row r="268" spans="1:6" x14ac:dyDescent="0.3">
      <c r="A268" t="s">
        <v>69</v>
      </c>
      <c r="B268" s="25">
        <v>1.0663839E-2</v>
      </c>
      <c r="C268" s="26">
        <f t="shared" si="49"/>
        <v>1.2509180195280663E-5</v>
      </c>
      <c r="D268" s="46">
        <v>0.31031021600000003</v>
      </c>
      <c r="E268" s="14">
        <f t="shared" si="50"/>
        <v>1.0613585316395515E-4</v>
      </c>
      <c r="F268" s="15"/>
    </row>
    <row r="269" spans="1:6" x14ac:dyDescent="0.3">
      <c r="A269" t="s">
        <v>93</v>
      </c>
      <c r="B269" s="25"/>
      <c r="C269" s="26">
        <f t="shared" si="49"/>
        <v>0</v>
      </c>
      <c r="D269" s="46"/>
      <c r="E269" s="14">
        <f t="shared" si="50"/>
        <v>0</v>
      </c>
      <c r="F269" s="15"/>
    </row>
    <row r="270" spans="1:6" x14ac:dyDescent="0.3">
      <c r="A270" t="s">
        <v>79</v>
      </c>
      <c r="B270" s="25">
        <v>3.1405078000000003E-2</v>
      </c>
      <c r="C270" s="26">
        <f t="shared" si="49"/>
        <v>3.683962030454928E-5</v>
      </c>
      <c r="D270" s="46">
        <v>0.106965464</v>
      </c>
      <c r="E270" s="14">
        <f t="shared" si="50"/>
        <v>3.6585552764135642E-5</v>
      </c>
      <c r="F270" s="15"/>
    </row>
    <row r="271" spans="1:6" x14ac:dyDescent="0.3">
      <c r="A271" t="s">
        <v>90</v>
      </c>
      <c r="B271" s="25">
        <v>9.4407190000000002E-3</v>
      </c>
      <c r="C271" s="26">
        <f t="shared" si="49"/>
        <v>1.1074403424883841E-5</v>
      </c>
      <c r="D271" s="46">
        <v>3.4260730000000003E-2</v>
      </c>
      <c r="E271" s="14">
        <f t="shared" si="50"/>
        <v>1.1718247163895864E-5</v>
      </c>
      <c r="F271" s="15"/>
    </row>
    <row r="272" spans="1:6" x14ac:dyDescent="0.3">
      <c r="A272" t="s">
        <v>58</v>
      </c>
      <c r="B272" s="25">
        <v>1.3826025150000012</v>
      </c>
      <c r="C272" s="26">
        <f t="shared" si="49"/>
        <v>1.6218571940727212E-3</v>
      </c>
      <c r="D272" s="46">
        <v>5.2695107600000011</v>
      </c>
      <c r="E272" s="14">
        <f t="shared" si="50"/>
        <v>1.802338406638993E-3</v>
      </c>
      <c r="F272" s="15"/>
    </row>
    <row r="273" spans="1:6" x14ac:dyDescent="0.3">
      <c r="A273" t="s">
        <v>94</v>
      </c>
      <c r="B273" s="25"/>
      <c r="C273" s="26">
        <f t="shared" si="49"/>
        <v>0</v>
      </c>
      <c r="D273" s="46"/>
      <c r="E273" s="14">
        <f t="shared" si="50"/>
        <v>0</v>
      </c>
      <c r="F273" s="15"/>
    </row>
    <row r="274" spans="1:6" x14ac:dyDescent="0.3">
      <c r="A274" t="s">
        <v>95</v>
      </c>
      <c r="B274" s="25"/>
      <c r="C274" s="26">
        <f t="shared" si="49"/>
        <v>0</v>
      </c>
      <c r="D274" s="46"/>
      <c r="E274" s="14">
        <f t="shared" si="50"/>
        <v>0</v>
      </c>
      <c r="F274" s="15"/>
    </row>
    <row r="275" spans="1:6" x14ac:dyDescent="0.3">
      <c r="A275" t="s">
        <v>70</v>
      </c>
      <c r="B275" s="25">
        <v>1.9568288410000001</v>
      </c>
      <c r="C275" s="26">
        <f t="shared" si="49"/>
        <v>2.2954514395229727E-3</v>
      </c>
      <c r="D275" s="46">
        <v>6.6658282529999981</v>
      </c>
      <c r="E275" s="14">
        <f t="shared" si="50"/>
        <v>2.2799229035906166E-3</v>
      </c>
      <c r="F275" s="15"/>
    </row>
    <row r="276" spans="1:6" x14ac:dyDescent="0.3">
      <c r="A276" t="s">
        <v>59</v>
      </c>
      <c r="B276" s="25">
        <v>1.5564028469999993</v>
      </c>
      <c r="C276" s="26">
        <f t="shared" si="49"/>
        <v>1.8257330844521221E-3</v>
      </c>
      <c r="D276" s="46">
        <v>6.5254757960000065</v>
      </c>
      <c r="E276" s="14">
        <f t="shared" si="50"/>
        <v>2.2319179491957167E-3</v>
      </c>
      <c r="F276" s="15"/>
    </row>
    <row r="277" spans="1:6" x14ac:dyDescent="0.3">
      <c r="A277" t="s">
        <v>73</v>
      </c>
      <c r="B277" s="25">
        <v>0.10332348100000001</v>
      </c>
      <c r="C277" s="26">
        <f t="shared" si="49"/>
        <v>1.2120325918580148E-4</v>
      </c>
      <c r="D277" s="46">
        <v>0.24671853799999999</v>
      </c>
      <c r="E277" s="14">
        <f t="shared" si="50"/>
        <v>8.4385499322373853E-5</v>
      </c>
      <c r="F277" s="15"/>
    </row>
    <row r="278" spans="1:6" x14ac:dyDescent="0.3">
      <c r="A278" t="s">
        <v>91</v>
      </c>
      <c r="B278" s="25">
        <v>9.7064000000000004E-5</v>
      </c>
      <c r="C278" s="26">
        <f t="shared" si="49"/>
        <v>1.1386059621443295E-7</v>
      </c>
      <c r="D278" s="46">
        <v>8.6233823000000001E-2</v>
      </c>
      <c r="E278" s="14">
        <f t="shared" si="50"/>
        <v>2.949467952964364E-5</v>
      </c>
      <c r="F278" s="15"/>
    </row>
    <row r="279" spans="1:6" x14ac:dyDescent="0.3">
      <c r="A279" t="s">
        <v>89</v>
      </c>
      <c r="B279" s="25">
        <v>3.9787495000000006E-2</v>
      </c>
      <c r="C279" s="26">
        <f t="shared" si="49"/>
        <v>4.6672586155307536E-5</v>
      </c>
      <c r="D279" s="46">
        <v>9.0426132000000006E-2</v>
      </c>
      <c r="E279" s="14">
        <f t="shared" si="50"/>
        <v>3.0928581056243491E-5</v>
      </c>
      <c r="F279" s="15"/>
    </row>
    <row r="280" spans="1:6" x14ac:dyDescent="0.3">
      <c r="A280" t="s">
        <v>60</v>
      </c>
      <c r="B280" s="25">
        <v>2.1303104100000003</v>
      </c>
      <c r="C280" s="26">
        <f t="shared" si="49"/>
        <v>2.4989534060456311E-3</v>
      </c>
      <c r="D280" s="46">
        <v>5.2397912899999985</v>
      </c>
      <c r="E280" s="14">
        <f t="shared" si="50"/>
        <v>1.792173413218245E-3</v>
      </c>
      <c r="F280" s="15"/>
    </row>
    <row r="281" spans="1:6" x14ac:dyDescent="0.3">
      <c r="A281" t="s">
        <v>61</v>
      </c>
      <c r="B281" s="25">
        <v>304.97723475999834</v>
      </c>
      <c r="C281" s="26">
        <f t="shared" si="49"/>
        <v>0.3577525115552882</v>
      </c>
      <c r="D281" s="46">
        <v>1118.4419034690015</v>
      </c>
      <c r="E281" s="14">
        <f t="shared" si="50"/>
        <v>0.38254230611279788</v>
      </c>
      <c r="F281" s="15"/>
    </row>
    <row r="282" spans="1:6" x14ac:dyDescent="0.3">
      <c r="A282" t="s">
        <v>62</v>
      </c>
      <c r="B282" s="25">
        <v>22.388509789999997</v>
      </c>
      <c r="C282" s="26">
        <f t="shared" si="49"/>
        <v>2.6262765526272033E-2</v>
      </c>
      <c r="D282" s="46">
        <v>91.416217981000059</v>
      </c>
      <c r="E282" s="14">
        <f t="shared" si="50"/>
        <v>3.1267221600063393E-2</v>
      </c>
      <c r="F282" s="15"/>
    </row>
    <row r="283" spans="1:6" x14ac:dyDescent="0.3">
      <c r="A283" t="s">
        <v>80</v>
      </c>
      <c r="B283" s="25">
        <v>6.1661943999999989E-2</v>
      </c>
      <c r="C283" s="26">
        <f t="shared" si="49"/>
        <v>7.2332334414210988E-5</v>
      </c>
      <c r="D283" s="46">
        <v>0.21652027999999998</v>
      </c>
      <c r="E283" s="14">
        <f t="shared" si="50"/>
        <v>7.4056745347689259E-5</v>
      </c>
      <c r="F283" s="15"/>
    </row>
    <row r="284" spans="1:6" x14ac:dyDescent="0.3">
      <c r="A284" t="s">
        <v>81</v>
      </c>
      <c r="B284" s="25">
        <v>0.11073339</v>
      </c>
      <c r="C284" s="26">
        <f t="shared" si="49"/>
        <v>1.2989542782334672E-4</v>
      </c>
      <c r="D284" s="46">
        <v>0.37137419500000002</v>
      </c>
      <c r="E284" s="14">
        <f t="shared" si="50"/>
        <v>1.2702165445111236E-4</v>
      </c>
      <c r="F284" s="15"/>
    </row>
    <row r="285" spans="1:6" x14ac:dyDescent="0.3">
      <c r="A285" t="s">
        <v>63</v>
      </c>
      <c r="B285" s="25">
        <v>2.2601213770000004</v>
      </c>
      <c r="C285" s="26">
        <f t="shared" si="49"/>
        <v>2.6512277209079084E-3</v>
      </c>
      <c r="D285" s="46">
        <v>9.5287879219999994</v>
      </c>
      <c r="E285" s="14">
        <f t="shared" si="50"/>
        <v>3.2591451507992283E-3</v>
      </c>
      <c r="F285" s="15"/>
    </row>
    <row r="286" spans="1:6" x14ac:dyDescent="0.3">
      <c r="A286" t="s">
        <v>85</v>
      </c>
      <c r="B286" s="25">
        <v>0.10216212599999999</v>
      </c>
      <c r="C286" s="26">
        <f t="shared" si="49"/>
        <v>1.1984093563931035E-4</v>
      </c>
      <c r="D286" s="46">
        <v>0.288863284</v>
      </c>
      <c r="E286" s="14">
        <f t="shared" si="50"/>
        <v>9.8800327911478979E-5</v>
      </c>
      <c r="F286" s="15"/>
    </row>
    <row r="287" spans="1:6" x14ac:dyDescent="0.3">
      <c r="A287" t="s">
        <v>82</v>
      </c>
      <c r="B287" s="25">
        <v>0.38523413999999995</v>
      </c>
      <c r="C287" s="26">
        <f t="shared" si="49"/>
        <v>4.5189760222692581E-4</v>
      </c>
      <c r="D287" s="46">
        <v>0.88824514599999993</v>
      </c>
      <c r="E287" s="14">
        <f t="shared" si="50"/>
        <v>3.0380777534392189E-4</v>
      </c>
      <c r="F287" s="15"/>
    </row>
    <row r="288" spans="1:6" x14ac:dyDescent="0.3">
      <c r="A288" t="s">
        <v>64</v>
      </c>
      <c r="B288" s="25">
        <v>2.7656149960000005</v>
      </c>
      <c r="C288" s="26">
        <f t="shared" si="49"/>
        <v>3.2441952973722146E-3</v>
      </c>
      <c r="D288" s="46">
        <v>9.9693899399999992</v>
      </c>
      <c r="E288" s="14">
        <f t="shared" si="50"/>
        <v>3.4098448979393296E-3</v>
      </c>
      <c r="F288" s="15"/>
    </row>
    <row r="289" spans="1:6" x14ac:dyDescent="0.3">
      <c r="A289" t="s">
        <v>65</v>
      </c>
      <c r="B289" s="25">
        <v>403.958450497</v>
      </c>
      <c r="C289" s="26">
        <f t="shared" si="49"/>
        <v>0.47386209119186223</v>
      </c>
      <c r="D289" s="46">
        <v>1239.460560645</v>
      </c>
      <c r="E289" s="14">
        <f t="shared" si="50"/>
        <v>0.42393449291766538</v>
      </c>
      <c r="F289" s="15"/>
    </row>
    <row r="290" spans="1:6" x14ac:dyDescent="0.3">
      <c r="A290" t="s">
        <v>71</v>
      </c>
      <c r="B290" s="25">
        <v>35.609706816999996</v>
      </c>
      <c r="C290" s="26">
        <f t="shared" si="49"/>
        <v>4.1771845887298861E-2</v>
      </c>
      <c r="D290" s="46">
        <v>128.880956153</v>
      </c>
      <c r="E290" s="14">
        <f t="shared" si="50"/>
        <v>4.4081340325208461E-2</v>
      </c>
      <c r="F290" s="15"/>
    </row>
    <row r="291" spans="1:6" x14ac:dyDescent="0.3">
      <c r="A291" t="s">
        <v>66</v>
      </c>
      <c r="B291" s="25">
        <v>5.699344330999998</v>
      </c>
      <c r="C291" s="26">
        <f t="shared" si="49"/>
        <v>6.6855965503070987E-3</v>
      </c>
      <c r="D291" s="46">
        <v>13.041124739999999</v>
      </c>
      <c r="E291" s="14">
        <f t="shared" si="50"/>
        <v>4.4604748059518043E-3</v>
      </c>
      <c r="F291" s="15"/>
    </row>
    <row r="292" spans="1:6" x14ac:dyDescent="0.3">
      <c r="A292" t="s">
        <v>88</v>
      </c>
      <c r="B292" s="25">
        <v>3.5726020999999997E-2</v>
      </c>
      <c r="C292" s="26">
        <f t="shared" si="49"/>
        <v>4.1908287845435502E-5</v>
      </c>
      <c r="D292" s="46">
        <v>8.1195521000000007E-2</v>
      </c>
      <c r="E292" s="14">
        <f t="shared" si="50"/>
        <v>2.7771421790466726E-5</v>
      </c>
      <c r="F292" s="15"/>
    </row>
    <row r="293" spans="1:6" x14ac:dyDescent="0.3">
      <c r="A293" t="s">
        <v>83</v>
      </c>
      <c r="B293" s="25">
        <v>22.404345330000002</v>
      </c>
      <c r="C293" s="26">
        <f t="shared" ref="C293:C296" si="51">B293/B$297</f>
        <v>2.6281341352796573E-2</v>
      </c>
      <c r="D293" s="46">
        <v>112.021726683</v>
      </c>
      <c r="E293" s="14">
        <f t="shared" ref="E293:E296" si="52">D293/D$297</f>
        <v>3.8314953621764104E-2</v>
      </c>
      <c r="F293" s="15"/>
    </row>
    <row r="294" spans="1:6" x14ac:dyDescent="0.3">
      <c r="A294" t="s">
        <v>76</v>
      </c>
      <c r="B294" s="25">
        <v>6.8504820999999994E-2</v>
      </c>
      <c r="C294" s="26">
        <f t="shared" si="51"/>
        <v>8.0359348086036077E-5</v>
      </c>
      <c r="D294" s="46">
        <v>0.155692778</v>
      </c>
      <c r="E294" s="14">
        <f t="shared" si="52"/>
        <v>5.325182663176086E-5</v>
      </c>
      <c r="F294" s="15"/>
    </row>
    <row r="295" spans="1:6" x14ac:dyDescent="0.3">
      <c r="A295" t="s">
        <v>67</v>
      </c>
      <c r="B295" s="25">
        <v>3.8534828340000002</v>
      </c>
      <c r="C295" s="26">
        <f t="shared" si="51"/>
        <v>4.5203149775542191E-3</v>
      </c>
      <c r="D295" s="46">
        <v>10.185867316</v>
      </c>
      <c r="E295" s="14">
        <f t="shared" si="52"/>
        <v>3.4838869687696832E-3</v>
      </c>
      <c r="F295" s="15"/>
    </row>
    <row r="296" spans="1:6" x14ac:dyDescent="0.3">
      <c r="A296" t="s">
        <v>68</v>
      </c>
      <c r="B296" s="25">
        <v>1.0527967979999997</v>
      </c>
      <c r="C296" s="26">
        <f t="shared" si="51"/>
        <v>1.234979715578648E-3</v>
      </c>
      <c r="D296" s="46">
        <v>2.5542921030000016</v>
      </c>
      <c r="E296" s="14">
        <f t="shared" si="52"/>
        <v>8.7364823200618801E-4</v>
      </c>
      <c r="F296" s="15"/>
    </row>
    <row r="297" spans="1:6" x14ac:dyDescent="0.3">
      <c r="A297" s="27" t="s">
        <v>45</v>
      </c>
      <c r="B297" s="28">
        <f>SUM(B254:B296)</f>
        <v>852.4810446029984</v>
      </c>
      <c r="C297" s="29">
        <f>SUM(C254:C296)</f>
        <v>1</v>
      </c>
      <c r="D297" s="30">
        <f>SUM(D254:D296)</f>
        <v>2923.707745776002</v>
      </c>
      <c r="E297" s="29">
        <f>SUM(E254:E296)</f>
        <v>0.99999999999999989</v>
      </c>
    </row>
    <row r="298" spans="1:6" x14ac:dyDescent="0.3">
      <c r="B298" s="50"/>
      <c r="C298" s="50"/>
      <c r="D298" s="50"/>
    </row>
  </sheetData>
  <mergeCells count="12">
    <mergeCell ref="A1:K1"/>
    <mergeCell ref="B10:K10"/>
    <mergeCell ref="B11:K11"/>
    <mergeCell ref="B12:K12"/>
    <mergeCell ref="B252:C252"/>
    <mergeCell ref="D252:E252"/>
    <mergeCell ref="B13:K13"/>
    <mergeCell ref="B14:K14"/>
    <mergeCell ref="B15:K15"/>
    <mergeCell ref="A23:K23"/>
    <mergeCell ref="A134:K134"/>
    <mergeCell ref="B16:K16"/>
  </mergeCells>
  <printOptions horizontalCentered="1"/>
  <pageMargins left="0.23622047244094491" right="0.23622047244094491" top="0.74803149606299213" bottom="0.74803149606299213" header="0.31496062992125984" footer="0.31496062992125984"/>
  <pageSetup paperSize="9" scale="63" orientation="landscape" r:id="rId1"/>
  <rowBreaks count="2" manualBreakCount="2">
    <brk id="102" max="16383" man="1"/>
    <brk id="133"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2024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Office</cp:lastModifiedBy>
  <cp:lastPrinted>2025-09-03T04:27:47Z</cp:lastPrinted>
  <dcterms:created xsi:type="dcterms:W3CDTF">2014-01-20T05:23:27Z</dcterms:created>
  <dcterms:modified xsi:type="dcterms:W3CDTF">2025-12-06T13:57:52Z</dcterms:modified>
</cp:coreProperties>
</file>