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 activeTab="1"/>
  </bookViews>
  <sheets>
    <sheet name="COURSSYD" sheetId="5" r:id="rId1"/>
    <sheet name="SITE WEB" sheetId="1" r:id="rId2"/>
    <sheet name="cours RAMAMY" sheetId="4" r:id="rId3"/>
    <sheet name="COMP" sheetId="6" r:id="rId4"/>
  </sheets>
  <externalReferences>
    <externalReference r:id="rId5"/>
  </externalReferences>
  <definedNames>
    <definedName name="_Regression_Int" localSheetId="0" hidden="1">1</definedName>
    <definedName name="A">COURSSYD!$J$9</definedName>
    <definedName name="_xlnm.Print_Area" localSheetId="0">COURSSYD!$J$19:$N$63</definedName>
    <definedName name="Zone_impres_MI" localSheetId="0">COURSSYD!$J$20:$N$67</definedName>
  </definedNames>
  <calcPr calcId="124519"/>
</workbook>
</file>

<file path=xl/calcChain.xml><?xml version="1.0" encoding="utf-8"?>
<calcChain xmlns="http://schemas.openxmlformats.org/spreadsheetml/2006/main">
  <c r="J82" i="5"/>
  <c r="J83"/>
  <c r="J84"/>
  <c r="J85"/>
  <c r="J86"/>
  <c r="J87"/>
  <c r="J88"/>
  <c r="J89"/>
  <c r="J90"/>
  <c r="J91"/>
  <c r="J92"/>
  <c r="J93"/>
  <c r="J94"/>
  <c r="J95"/>
  <c r="J96"/>
  <c r="J81"/>
  <c r="C53"/>
  <c r="D53"/>
  <c r="B53"/>
  <c r="C9"/>
  <c r="D9"/>
  <c r="E9"/>
  <c r="B9"/>
  <c r="C63"/>
  <c r="D63"/>
  <c r="E63"/>
  <c r="F63"/>
  <c r="G63"/>
  <c r="H63"/>
  <c r="B63"/>
  <c r="C18"/>
  <c r="D18"/>
  <c r="E18"/>
  <c r="F18"/>
  <c r="G18"/>
  <c r="H18"/>
  <c r="B18"/>
  <c r="F26" i="4" l="1"/>
  <c r="F27"/>
  <c r="F28"/>
  <c r="F29"/>
  <c r="N45" i="5" l="1"/>
  <c r="F25" i="4" l="1"/>
  <c r="N41" i="5"/>
  <c r="F21" i="4" l="1"/>
  <c r="N42" i="5"/>
  <c r="N38"/>
  <c r="N39"/>
  <c r="C124"/>
  <c r="N28"/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E3" i="4"/>
  <c r="F22" l="1"/>
  <c r="F19"/>
  <c r="F15" i="6" s="1"/>
  <c r="H15" s="1"/>
  <c r="F18" i="4"/>
  <c r="F14" i="6" s="1"/>
  <c r="H14" s="1"/>
  <c r="F23"/>
  <c r="H23" s="1"/>
  <c r="F22"/>
  <c r="H22" s="1"/>
  <c r="F21"/>
  <c r="H21" s="1"/>
  <c r="F18"/>
  <c r="H18" s="1"/>
  <c r="F17"/>
  <c r="H17" s="1"/>
  <c r="F8" i="4"/>
  <c r="F4" i="6" s="1"/>
  <c r="H4" s="1"/>
  <c r="D122" i="5"/>
  <c r="D121"/>
  <c r="D120"/>
  <c r="D119"/>
  <c r="D118"/>
  <c r="D117"/>
  <c r="D116"/>
  <c r="G9"/>
  <c r="N29"/>
  <c r="K79"/>
  <c r="F9" i="4" l="1"/>
  <c r="F5" i="6" s="1"/>
  <c r="H5" s="1"/>
  <c r="N44" i="5"/>
  <c r="K95"/>
  <c r="K94"/>
  <c r="N37"/>
  <c r="K92"/>
  <c r="K91"/>
  <c r="N33"/>
  <c r="N34"/>
  <c r="N32"/>
  <c r="K81"/>
  <c r="K78"/>
  <c r="H9"/>
  <c r="F24" i="4" l="1"/>
  <c r="F20" i="6" s="1"/>
  <c r="H20" s="1"/>
  <c r="F17" i="4"/>
  <c r="F13" i="6" s="1"/>
  <c r="H13" s="1"/>
  <c r="F13" i="4"/>
  <c r="F14"/>
  <c r="F10" i="6" s="1"/>
  <c r="H10" s="1"/>
  <c r="F12" i="4"/>
  <c r="F8" i="6" s="1"/>
  <c r="H8" s="1"/>
  <c r="K96" i="5"/>
  <c r="N40"/>
  <c r="K93"/>
  <c r="N36"/>
  <c r="K90"/>
  <c r="K85"/>
  <c r="N31"/>
  <c r="N43"/>
  <c r="K87"/>
  <c r="N30"/>
  <c r="F9" i="6"/>
  <c r="H9" s="1"/>
  <c r="F24"/>
  <c r="H24" s="1"/>
  <c r="F25"/>
  <c r="H25" s="1"/>
  <c r="K86" i="5"/>
  <c r="N35"/>
  <c r="F23" i="4" l="1"/>
  <c r="F19" i="6" s="1"/>
  <c r="H19" s="1"/>
  <c r="F20" i="4"/>
  <c r="F16" i="6" s="1"/>
  <c r="H16" s="1"/>
  <c r="F16" i="4"/>
  <c r="F12" i="6" s="1"/>
  <c r="H12" s="1"/>
  <c r="F11" i="4"/>
  <c r="F7" i="6" s="1"/>
  <c r="H7" s="1"/>
  <c r="F15" i="4"/>
  <c r="F11" i="6" s="1"/>
  <c r="H11" s="1"/>
  <c r="F10" i="4"/>
  <c r="F6" i="6" s="1"/>
  <c r="H6" s="1"/>
</calcChain>
</file>

<file path=xl/comments1.xml><?xml version="1.0" encoding="utf-8"?>
<comments xmlns="http://schemas.openxmlformats.org/spreadsheetml/2006/main">
  <authors>
    <author>nakata</author>
  </authors>
  <commentList>
    <comment ref="K67" authorId="0">
      <text>
        <r>
          <rPr>
            <sz val="8"/>
            <color indexed="81"/>
            <rFont val="Tahoma"/>
            <family val="2"/>
          </rPr>
          <t xml:space="preserve">TSY ASIANA SORATRA HOE INSPECTEUR DES DOUANES INTSONY
</t>
        </r>
      </text>
    </comment>
  </commentList>
</comments>
</file>

<file path=xl/sharedStrings.xml><?xml version="1.0" encoding="utf-8"?>
<sst xmlns="http://schemas.openxmlformats.org/spreadsheetml/2006/main" count="575" uniqueCount="252">
  <si>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</si>
  <si>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</si>
  <si>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</si>
  <si>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</si>
  <si>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</si>
  <si>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</si>
  <si>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</si>
  <si>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</si>
  <si>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</si>
  <si>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</si>
  <si>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</si>
  <si>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</si>
  <si>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</si>
  <si>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</si>
  <si>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</si>
  <si>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</si>
  <si>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</si>
  <si>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</si>
  <si>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</si>
  <si>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</si>
  <si>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</si>
  <si>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</si>
  <si>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</si>
  <si>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</si>
  <si>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</si>
  <si>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</si>
  <si>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</si>
  <si>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</si>
  <si>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</si>
  <si>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</si>
  <si>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</si>
  <si>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</si>
  <si>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</si>
  <si>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</si>
  <si>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</si>
  <si>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</si>
  <si>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</si>
  <si>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</si>
  <si>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</si>
  <si>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</si>
  <si>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</si>
  <si>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</si>
  <si>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</si>
  <si>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</si>
  <si>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</si>
  <si>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</si>
  <si>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</si>
  <si>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</si>
  <si>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</si>
  <si>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</si>
  <si>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</si>
  <si>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</si>
  <si>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</si>
  <si>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</si>
  <si>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</si>
  <si>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</si>
  <si>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</si>
  <si>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</si>
  <si>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</si>
  <si>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</si>
  <si>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</si>
  <si>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</si>
  <si>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</si>
  <si>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</si>
  <si>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</si>
  <si>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</si>
  <si>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</si>
  <si>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</si>
  <si>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</si>
  <si>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</si>
  <si>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</si>
  <si>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</si>
  <si>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</si>
  <si>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</si>
  <si>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</si>
  <si>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</si>
  <si>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</si>
  <si>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</si>
  <si>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</si>
  <si>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</si>
  <si>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</si>
  <si>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</si>
  <si>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</si>
  <si>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</si>
  <si>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</si>
  <si>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</si>
  <si>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</si>
  <si>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</si>
  <si>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</si>
  <si>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</si>
  <si>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</si>
  <si>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</si>
  <si>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</si>
  <si>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</si>
  <si>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</si>
  <si>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</si>
  <si>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</si>
  <si>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</si>
  <si>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</si>
  <si>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</si>
  <si>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 xml:space="preserve"> 1ère Partie</t>
  </si>
  <si>
    <t>Ariary (MGA)</t>
  </si>
  <si>
    <t xml:space="preserve">EURO    </t>
  </si>
  <si>
    <t>ZAR SUD AFRICAIN</t>
  </si>
  <si>
    <t>MUR - MAURICE</t>
  </si>
  <si>
    <t>DOLLAR US</t>
  </si>
  <si>
    <t xml:space="preserve"> 01</t>
  </si>
  <si>
    <t xml:space="preserve"> 02</t>
  </si>
  <si>
    <t xml:space="preserve"> 03</t>
  </si>
  <si>
    <t xml:space="preserve"> 04</t>
  </si>
  <si>
    <t xml:space="preserve"> 05</t>
  </si>
  <si>
    <t>Coefficient</t>
  </si>
  <si>
    <t>MOYENNE</t>
  </si>
  <si>
    <t xml:space="preserve">                                                                                               </t>
  </si>
  <si>
    <t xml:space="preserve">                                                                                    </t>
  </si>
  <si>
    <t>N. Dollar Taiwan</t>
  </si>
  <si>
    <t>Bath Thailande</t>
  </si>
  <si>
    <t>Roupie Indienne</t>
  </si>
  <si>
    <t>Shilling Kenyan</t>
  </si>
  <si>
    <t>Roupie Pakistanaise</t>
  </si>
  <si>
    <t>Indonesie Rupiah</t>
  </si>
  <si>
    <t>Tanzanie Shilling</t>
  </si>
  <si>
    <t>01</t>
  </si>
  <si>
    <t>02</t>
  </si>
  <si>
    <t>03</t>
  </si>
  <si>
    <t>04</t>
  </si>
  <si>
    <t>05</t>
  </si>
  <si>
    <t xml:space="preserve">COURS MOYENS DES DEVISES APPLICABLES A PARTIR DU </t>
  </si>
  <si>
    <t xml:space="preserve"> ET VALABLES UNIQUEMENT POUR LES OPERATIONS DE DEDOUANEMENT</t>
  </si>
  <si>
    <t>PAYS MEMBRES DE L'UNION EUROPEENNE ET PARITES FIXES</t>
  </si>
  <si>
    <t>Note n° 615 MEFB/SG/DGD/DSCD du 30 Décembre 2004</t>
  </si>
  <si>
    <t>PAYS</t>
  </si>
  <si>
    <t xml:space="preserve"> D E V I S E</t>
  </si>
  <si>
    <t>CODE</t>
  </si>
  <si>
    <t>DEVISE</t>
  </si>
  <si>
    <t xml:space="preserve">             EN  ARIARY</t>
  </si>
  <si>
    <t>EURO / Devises</t>
  </si>
  <si>
    <t>France</t>
  </si>
  <si>
    <t>(FRF)</t>
  </si>
  <si>
    <t>Allemagne</t>
  </si>
  <si>
    <t>(DEM)</t>
  </si>
  <si>
    <t>Belgique</t>
  </si>
  <si>
    <t>(BEF)</t>
  </si>
  <si>
    <t>Espagne</t>
  </si>
  <si>
    <t>(ESP)</t>
  </si>
  <si>
    <t>Italie</t>
  </si>
  <si>
    <t>(ITL)</t>
  </si>
  <si>
    <t>Portugal</t>
  </si>
  <si>
    <t>(PTE)</t>
  </si>
  <si>
    <t xml:space="preserve"> 1 Couronne norvegienne</t>
  </si>
  <si>
    <t>Luxembourg</t>
  </si>
  <si>
    <t>(LUF)</t>
  </si>
  <si>
    <t>Danemark</t>
  </si>
  <si>
    <t>(DKK)</t>
  </si>
  <si>
    <t>Irlande</t>
  </si>
  <si>
    <t>(IEP)</t>
  </si>
  <si>
    <t>Grèce</t>
  </si>
  <si>
    <t>(GRD)</t>
  </si>
  <si>
    <t xml:space="preserve"> 1 Round sud africain</t>
  </si>
  <si>
    <t>Hollande</t>
  </si>
  <si>
    <t>(NLG)</t>
  </si>
  <si>
    <t>Autriche</t>
  </si>
  <si>
    <t>(ATS)</t>
  </si>
  <si>
    <t>Estonie</t>
  </si>
  <si>
    <t>(EEK)</t>
  </si>
  <si>
    <t>Hongrie</t>
  </si>
  <si>
    <t>(HUF)</t>
  </si>
  <si>
    <t>Finland</t>
  </si>
  <si>
    <t>(FIM)</t>
  </si>
  <si>
    <t xml:space="preserve"> 1 Dollard NEO-ZELANDAIS</t>
  </si>
  <si>
    <t>---------------------------------------------------------------------------------------</t>
  </si>
  <si>
    <t>2ème partie</t>
  </si>
  <si>
    <t>En ariary (MGA)</t>
  </si>
  <si>
    <t>CMP DOLLAR US</t>
  </si>
  <si>
    <t>(BCRM)</t>
  </si>
  <si>
    <t>,</t>
  </si>
  <si>
    <t>En Ariary (MGA)</t>
  </si>
  <si>
    <t>XEU ECU EUROPE</t>
  </si>
  <si>
    <t>DEM DEUTCH MARK /100</t>
  </si>
  <si>
    <t>BEF FRANC BELGE /100</t>
  </si>
  <si>
    <t>NLG FLORIN Hollandais /100</t>
  </si>
  <si>
    <t>ITL LIRE ITALIENNE /1000</t>
  </si>
  <si>
    <t>DKK Couronne danoise /100</t>
  </si>
  <si>
    <t>IEP ------------------</t>
  </si>
  <si>
    <t>-</t>
  </si>
  <si>
    <t>--------------------</t>
  </si>
  <si>
    <t>------------------</t>
  </si>
  <si>
    <t xml:space="preserve"> -------------</t>
  </si>
  <si>
    <t>GBP Livre sterilgn /100</t>
  </si>
  <si>
    <t>GRD ---------------------</t>
  </si>
  <si>
    <t>ESP Peseta Espagnol /100</t>
  </si>
  <si>
    <t>PTE ESCUDO POTRIGAIS /100</t>
  </si>
  <si>
    <t>CHF Franc Suisse /100</t>
  </si>
  <si>
    <t>SEK Couronne Suedoise /100</t>
  </si>
  <si>
    <t>NOK Couronne norvegienne /100</t>
  </si>
  <si>
    <t>FIM ---------------------</t>
  </si>
  <si>
    <t>ATS Scilling Autrichien /100</t>
  </si>
  <si>
    <t>CAD Dollar canadian</t>
  </si>
  <si>
    <t>JPY Yen Japonais /100</t>
  </si>
  <si>
    <t>DJF Franc Djibouti /100</t>
  </si>
  <si>
    <t>HKD Dollar Hong-Kong</t>
  </si>
  <si>
    <t>SGD Dollar Singapour</t>
  </si>
  <si>
    <t>AUD Dollard Australie/100</t>
  </si>
  <si>
    <t>NZD Dollar Nouvelle zelande</t>
  </si>
  <si>
    <t>ATS</t>
  </si>
  <si>
    <t>BEF</t>
  </si>
  <si>
    <t>DEM</t>
  </si>
  <si>
    <t>ESP</t>
  </si>
  <si>
    <t>FIM</t>
  </si>
  <si>
    <t>FRF</t>
  </si>
  <si>
    <t xml:space="preserve">  </t>
  </si>
  <si>
    <t>IEP</t>
  </si>
  <si>
    <t>ITL</t>
  </si>
  <si>
    <t>LUF</t>
  </si>
  <si>
    <t>NLG</t>
  </si>
  <si>
    <t>PTE</t>
  </si>
  <si>
    <t>-------------------------------------------------------</t>
  </si>
  <si>
    <t>------------------------------</t>
  </si>
  <si>
    <t xml:space="preserve"> 3ème Partie</t>
  </si>
  <si>
    <t>ANCIEN COURS (Semaine précédente)</t>
  </si>
  <si>
    <t>Nouveau cours</t>
  </si>
  <si>
    <t>Dollar US</t>
  </si>
  <si>
    <t>TWD Dollar Taiwan</t>
  </si>
  <si>
    <t>THB Bath Thailande</t>
  </si>
  <si>
    <t>INR Roupie Indienne</t>
  </si>
  <si>
    <t>KES Shilling Kenyan</t>
  </si>
  <si>
    <t>PKR Roupie Pakistanaise</t>
  </si>
  <si>
    <t>IDR Indonesie - Rupiah</t>
  </si>
  <si>
    <t>TZS - Tanzanie Shilling</t>
  </si>
  <si>
    <t>Coefficient NcFF / AcFF</t>
  </si>
  <si>
    <t>COURS</t>
  </si>
  <si>
    <t>-------------</t>
  </si>
  <si>
    <t>02-02</t>
  </si>
  <si>
    <t>26-01</t>
  </si>
  <si>
    <t>ecart</t>
  </si>
  <si>
    <t>CNY</t>
  </si>
  <si>
    <t xml:space="preserve"> - CHINE (Rép. Populaire)</t>
  </si>
  <si>
    <t xml:space="preserve"> 1 YUAN RENMINBI Chinois</t>
  </si>
  <si>
    <t xml:space="preserve"> 1 Couronne danoise</t>
  </si>
  <si>
    <t xml:space="preserve"> - DANEMARK</t>
  </si>
  <si>
    <t>DKK</t>
  </si>
  <si>
    <t>Couronne Dannoise</t>
  </si>
  <si>
    <t>Renminbi Chinois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</si>
  <si>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</si>
  <si>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</si>
  <si>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</si>
  <si>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</si>
  <si>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</si>
  <si>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</si>
  <si>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RAKOTOMALALA Christophe</t>
  </si>
  <si>
    <t>LE DIRECTEUR DES STATISTIQUES ET DE LA COMPTABILITE</t>
  </si>
  <si>
    <t xml:space="preserve">  N°199MEF/SG/DGD/DSC</t>
  </si>
</sst>
</file>

<file path=xl/styles.xml><?xml version="1.0" encoding="utf-8"?>
<styleSheet xmlns="http://schemas.openxmlformats.org/spreadsheetml/2006/main">
  <numFmts count="14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0000_);\(#,##0.000000\)"/>
    <numFmt numFmtId="166" formatCode="#,##0.00_);\(#,##0.00\)"/>
    <numFmt numFmtId="167" formatCode="0.00000000"/>
    <numFmt numFmtId="168" formatCode="0.000%"/>
    <numFmt numFmtId="169" formatCode="[$-40C]d\-mmm\-yy;@"/>
    <numFmt numFmtId="170" formatCode="#,##0.000000"/>
    <numFmt numFmtId="171" formatCode="#,##0.00000000_);\(#,##0.00000000\)"/>
    <numFmt numFmtId="172" formatCode="0.000000;[Red]0.000000"/>
    <numFmt numFmtId="173" formatCode="#,##0.00000"/>
    <numFmt numFmtId="174" formatCode="#,##0.000000_ ;[Red]\-#,##0.000000\ "/>
    <numFmt numFmtId="175" formatCode="#,##0.00_ ;\-#,##0.00\ "/>
    <numFmt numFmtId="176" formatCode="0.00_ ;[Red]\-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b/>
      <u/>
      <sz val="11"/>
      <color theme="3" tint="0.39997558519241921"/>
      <name val="Forte"/>
      <family val="4"/>
    </font>
    <font>
      <b/>
      <sz val="12"/>
      <name val="Arial"/>
      <family val="2"/>
    </font>
    <font>
      <sz val="10"/>
      <name val="Times New Roman"/>
      <family val="1"/>
    </font>
    <font>
      <b/>
      <i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b/>
      <i/>
      <sz val="10"/>
      <name val="Times New Roman"/>
      <family val="1"/>
    </font>
    <font>
      <sz val="10"/>
      <name val="Courier"/>
      <family val="3"/>
    </font>
    <font>
      <sz val="8"/>
      <color indexed="81"/>
      <name val="Tahoma"/>
      <family val="2"/>
    </font>
    <font>
      <u/>
      <sz val="11"/>
      <color theme="3" tint="0.39997558519241921"/>
      <name val="Forte"/>
      <family val="4"/>
    </font>
    <font>
      <b/>
      <sz val="14"/>
      <name val="Times New Roman"/>
      <family val="1"/>
    </font>
    <font>
      <b/>
      <sz val="14"/>
      <name val="Arial"/>
      <family val="2"/>
    </font>
    <font>
      <b/>
      <sz val="10.5"/>
      <name val="Arial"/>
      <family val="2"/>
    </font>
    <font>
      <sz val="10.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08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/>
    <xf numFmtId="0" fontId="2" fillId="2" borderId="0" xfId="2" applyFont="1" applyFill="1" applyAlignment="1">
      <alignment horizontal="center"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1" fillId="0" borderId="0" xfId="2" applyFont="1" applyAlignment="1" applyProtection="1">
      <alignment horizontal="left"/>
    </xf>
    <xf numFmtId="165" fontId="11" fillId="0" borderId="0" xfId="2" applyNumberFormat="1" applyFont="1" applyAlignment="1" applyProtection="1">
      <alignment horizontal="left"/>
    </xf>
    <xf numFmtId="166" fontId="11" fillId="0" borderId="0" xfId="2" applyNumberFormat="1" applyFont="1" applyProtection="1"/>
    <xf numFmtId="165" fontId="8" fillId="0" borderId="0" xfId="2" applyNumberFormat="1" applyFont="1" applyAlignment="1" applyProtection="1">
      <alignment horizontal="left"/>
    </xf>
    <xf numFmtId="166" fontId="8" fillId="0" borderId="0" xfId="2" applyNumberFormat="1" applyFont="1" applyProtection="1"/>
    <xf numFmtId="165" fontId="8" fillId="0" borderId="0" xfId="2" applyNumberFormat="1" applyFont="1" applyAlignment="1" applyProtection="1">
      <alignment horizontal="centerContinuous"/>
    </xf>
    <xf numFmtId="165" fontId="8" fillId="0" borderId="0" xfId="2" applyNumberFormat="1" applyFont="1" applyProtection="1"/>
    <xf numFmtId="165" fontId="14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Continuous"/>
    </xf>
    <xf numFmtId="0" fontId="13" fillId="6" borderId="0" xfId="2" applyFont="1" applyFill="1" applyAlignment="1">
      <alignment horizontal="center" vertical="center"/>
    </xf>
    <xf numFmtId="0" fontId="15" fillId="0" borderId="0" xfId="2" applyFont="1"/>
    <xf numFmtId="0" fontId="11" fillId="0" borderId="0" xfId="2" applyFont="1"/>
    <xf numFmtId="0" fontId="11" fillId="0" borderId="1" xfId="2" applyFont="1" applyBorder="1"/>
    <xf numFmtId="0" fontId="15" fillId="0" borderId="2" xfId="2" applyFont="1" applyBorder="1" applyAlignment="1" applyProtection="1">
      <alignment horizontal="center"/>
    </xf>
    <xf numFmtId="0" fontId="15" fillId="0" borderId="1" xfId="2" applyFont="1" applyBorder="1" applyAlignment="1" applyProtection="1">
      <alignment horizontal="center"/>
    </xf>
    <xf numFmtId="0" fontId="15" fillId="0" borderId="3" xfId="2" applyFont="1" applyBorder="1" applyAlignment="1">
      <alignment horizontal="center"/>
    </xf>
    <xf numFmtId="0" fontId="16" fillId="7" borderId="0" xfId="2" applyFont="1" applyFill="1" applyAlignment="1">
      <alignment horizontal="center" vertical="center"/>
    </xf>
    <xf numFmtId="4" fontId="11" fillId="0" borderId="0" xfId="2" applyNumberFormat="1" applyFont="1" applyAlignment="1">
      <alignment vertical="center"/>
    </xf>
    <xf numFmtId="167" fontId="15" fillId="6" borderId="0" xfId="2" applyNumberFormat="1" applyFont="1" applyFill="1" applyAlignment="1">
      <alignment horizontal="center" vertical="center"/>
    </xf>
    <xf numFmtId="168" fontId="15" fillId="0" borderId="0" xfId="4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7" fillId="0" borderId="0" xfId="2" applyAlignment="1">
      <alignment vertical="center"/>
    </xf>
    <xf numFmtId="166" fontId="11" fillId="0" borderId="0" xfId="2" applyNumberFormat="1" applyFont="1" applyBorder="1" applyProtection="1"/>
    <xf numFmtId="0" fontId="7" fillId="0" borderId="3" xfId="2" applyBorder="1"/>
    <xf numFmtId="0" fontId="15" fillId="0" borderId="4" xfId="2" applyFont="1" applyBorder="1" applyAlignment="1" applyProtection="1">
      <alignment horizontal="center"/>
    </xf>
    <xf numFmtId="0" fontId="15" fillId="0" borderId="3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7" fillId="0" borderId="8" xfId="2" applyBorder="1"/>
    <xf numFmtId="0" fontId="15" fillId="0" borderId="9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166" fontId="15" fillId="0" borderId="8" xfId="2" applyNumberFormat="1" applyFont="1" applyBorder="1" applyAlignment="1" applyProtection="1">
      <alignment horizontal="center"/>
    </xf>
    <xf numFmtId="0" fontId="15" fillId="0" borderId="5" xfId="2" applyFont="1" applyBorder="1" applyAlignment="1">
      <alignment horizontal="center"/>
    </xf>
    <xf numFmtId="0" fontId="15" fillId="0" borderId="0" xfId="2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2" fontId="11" fillId="0" borderId="0" xfId="2" quotePrefix="1" applyNumberFormat="1" applyFont="1" applyBorder="1" applyAlignment="1">
      <alignment horizontal="center"/>
    </xf>
    <xf numFmtId="2" fontId="15" fillId="0" borderId="0" xfId="2" applyNumberFormat="1" applyFont="1" applyBorder="1" applyAlignment="1">
      <alignment horizontal="center" vertical="center"/>
    </xf>
    <xf numFmtId="0" fontId="13" fillId="0" borderId="0" xfId="2" applyFont="1" applyAlignment="1" applyProtection="1">
      <alignment horizontal="left"/>
    </xf>
    <xf numFmtId="2" fontId="11" fillId="0" borderId="0" xfId="2" applyNumberFormat="1" applyFont="1" applyFill="1" applyBorder="1" applyAlignment="1">
      <alignment horizontal="left" indent="2"/>
    </xf>
    <xf numFmtId="0" fontId="11" fillId="0" borderId="0" xfId="2" applyFont="1" applyAlignment="1" applyProtection="1">
      <alignment horizontal="fill"/>
    </xf>
    <xf numFmtId="0" fontId="15" fillId="0" borderId="0" xfId="2" applyFont="1" applyAlignment="1" applyProtection="1">
      <alignment horizontal="right"/>
    </xf>
    <xf numFmtId="0" fontId="11" fillId="8" borderId="0" xfId="2" applyFont="1" applyFill="1" applyAlignment="1" applyProtection="1">
      <alignment horizontal="center"/>
    </xf>
    <xf numFmtId="166" fontId="11" fillId="8" borderId="0" xfId="2" applyNumberFormat="1" applyFont="1" applyFill="1" applyProtection="1"/>
    <xf numFmtId="0" fontId="20" fillId="8" borderId="0" xfId="2" applyFont="1" applyFill="1" applyAlignment="1" applyProtection="1">
      <alignment horizontal="left"/>
    </xf>
    <xf numFmtId="166" fontId="20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right"/>
    </xf>
    <xf numFmtId="0" fontId="21" fillId="8" borderId="0" xfId="2" quotePrefix="1" applyFont="1" applyFill="1" applyAlignment="1" applyProtection="1">
      <alignment horizontal="center"/>
    </xf>
    <xf numFmtId="166" fontId="21" fillId="8" borderId="0" xfId="2" applyNumberFormat="1" applyFont="1" applyFill="1" applyProtection="1"/>
    <xf numFmtId="166" fontId="20" fillId="8" borderId="0" xfId="2" applyNumberFormat="1" applyFont="1" applyFill="1" applyAlignment="1" applyProtection="1">
      <alignment horizontal="center"/>
    </xf>
    <xf numFmtId="170" fontId="20" fillId="8" borderId="0" xfId="2" applyNumberFormat="1" applyFont="1" applyFill="1" applyProtection="1"/>
    <xf numFmtId="166" fontId="11" fillId="0" borderId="0" xfId="2" applyNumberFormat="1" applyFont="1" applyAlignment="1" applyProtection="1">
      <alignment horizontal="fill"/>
    </xf>
    <xf numFmtId="165" fontId="11" fillId="0" borderId="0" xfId="2" applyNumberFormat="1" applyFont="1" applyProtection="1"/>
    <xf numFmtId="166" fontId="7" fillId="0" borderId="0" xfId="2" applyNumberFormat="1" applyProtection="1"/>
    <xf numFmtId="171" fontId="11" fillId="0" borderId="0" xfId="2" applyNumberFormat="1" applyFont="1" applyProtection="1"/>
    <xf numFmtId="171" fontId="11" fillId="0" borderId="0" xfId="2" applyNumberFormat="1" applyFont="1" applyAlignment="1" applyProtection="1">
      <alignment horizontal="left"/>
    </xf>
    <xf numFmtId="0" fontId="11" fillId="0" borderId="0" xfId="2" quotePrefix="1" applyFont="1"/>
    <xf numFmtId="4" fontId="20" fillId="9" borderId="0" xfId="2" applyNumberFormat="1" applyFont="1" applyFill="1"/>
    <xf numFmtId="165" fontId="15" fillId="0" borderId="0" xfId="2" applyNumberFormat="1" applyFont="1" applyProtection="1"/>
    <xf numFmtId="2" fontId="15" fillId="0" borderId="0" xfId="2" applyNumberFormat="1" applyFont="1"/>
    <xf numFmtId="165" fontId="15" fillId="10" borderId="0" xfId="2" applyNumberFormat="1" applyFont="1" applyFill="1" applyAlignment="1" applyProtection="1">
      <alignment horizontal="center" vertical="center"/>
    </xf>
    <xf numFmtId="165" fontId="15" fillId="5" borderId="0" xfId="2" applyNumberFormat="1" applyFont="1" applyFill="1" applyAlignment="1" applyProtection="1">
      <alignment horizontal="center" vertical="center"/>
    </xf>
    <xf numFmtId="172" fontId="11" fillId="0" borderId="0" xfId="2" applyNumberFormat="1" applyFont="1" applyProtection="1"/>
    <xf numFmtId="167" fontId="11" fillId="0" borderId="0" xfId="2" applyNumberFormat="1" applyFont="1"/>
    <xf numFmtId="4" fontId="11" fillId="0" borderId="0" xfId="2" applyNumberFormat="1" applyFont="1" applyProtection="1"/>
    <xf numFmtId="173" fontId="11" fillId="0" borderId="0" xfId="2" applyNumberFormat="1" applyFont="1" applyProtection="1"/>
    <xf numFmtId="4" fontId="11" fillId="0" borderId="0" xfId="2" applyNumberFormat="1" applyFont="1" applyAlignment="1" applyProtection="1">
      <alignment horizontal="right"/>
    </xf>
    <xf numFmtId="174" fontId="11" fillId="0" borderId="0" xfId="2" applyNumberFormat="1" applyFont="1"/>
    <xf numFmtId="0" fontId="23" fillId="0" borderId="0" xfId="2" quotePrefix="1" applyFont="1"/>
    <xf numFmtId="165" fontId="7" fillId="0" borderId="0" xfId="2" quotePrefix="1" applyNumberFormat="1" applyProtection="1"/>
    <xf numFmtId="165" fontId="7" fillId="0" borderId="0" xfId="2" applyNumberFormat="1" applyProtection="1"/>
    <xf numFmtId="0" fontId="15" fillId="0" borderId="0" xfId="2" applyFont="1" applyAlignment="1" applyProtection="1">
      <alignment horizontal="left"/>
    </xf>
    <xf numFmtId="165" fontId="15" fillId="0" borderId="0" xfId="2" applyNumberFormat="1" applyFont="1" applyAlignment="1" applyProtection="1">
      <alignment horizontal="right"/>
    </xf>
    <xf numFmtId="166" fontId="11" fillId="11" borderId="0" xfId="2" applyNumberFormat="1" applyFont="1" applyFill="1" applyProtection="1"/>
    <xf numFmtId="166" fontId="11" fillId="0" borderId="0" xfId="2" applyNumberFormat="1" applyFont="1" applyAlignment="1" applyProtection="1">
      <alignment horizontal="left"/>
    </xf>
    <xf numFmtId="175" fontId="4" fillId="3" borderId="0" xfId="1" applyNumberFormat="1" applyFont="1" applyFill="1" applyAlignment="1">
      <alignment vertical="center"/>
    </xf>
    <xf numFmtId="4" fontId="0" fillId="0" borderId="0" xfId="3" applyNumberFormat="1" applyFont="1"/>
    <xf numFmtId="4" fontId="2" fillId="2" borderId="0" xfId="3" applyNumberFormat="1" applyFont="1" applyFill="1" applyAlignment="1">
      <alignment horizontal="right" vertical="center"/>
    </xf>
    <xf numFmtId="4" fontId="4" fillId="3" borderId="0" xfId="3" applyNumberFormat="1" applyFont="1" applyFill="1" applyAlignment="1">
      <alignment vertical="center"/>
    </xf>
    <xf numFmtId="4" fontId="8" fillId="0" borderId="0" xfId="2" applyNumberFormat="1" applyFont="1" applyProtection="1"/>
    <xf numFmtId="4" fontId="8" fillId="0" borderId="0" xfId="2" applyNumberFormat="1" applyFont="1" applyAlignment="1" applyProtection="1">
      <alignment horizontal="centerContinuous"/>
    </xf>
    <xf numFmtId="4" fontId="7" fillId="0" borderId="0" xfId="2" applyNumberFormat="1"/>
    <xf numFmtId="4" fontId="11" fillId="0" borderId="0" xfId="2" applyNumberFormat="1" applyFont="1"/>
    <xf numFmtId="4" fontId="11" fillId="12" borderId="0" xfId="2" applyNumberFormat="1" applyFont="1" applyFill="1" applyProtection="1"/>
    <xf numFmtId="4" fontId="11" fillId="0" borderId="0" xfId="2" applyNumberFormat="1" applyFont="1" applyAlignment="1" applyProtection="1">
      <alignment horizontal="fill"/>
    </xf>
    <xf numFmtId="4" fontId="11" fillId="0" borderId="0" xfId="2" quotePrefix="1" applyNumberFormat="1" applyFont="1" applyAlignment="1" applyProtection="1">
      <alignment horizontal="right"/>
    </xf>
    <xf numFmtId="4" fontId="11" fillId="0" borderId="0" xfId="2" quotePrefix="1" applyNumberFormat="1" applyFont="1" applyAlignment="1">
      <alignment horizontal="right"/>
    </xf>
    <xf numFmtId="166" fontId="11" fillId="13" borderId="0" xfId="2" applyNumberFormat="1" applyFont="1" applyFill="1" applyProtection="1"/>
    <xf numFmtId="165" fontId="26" fillId="15" borderId="0" xfId="2" quotePrefix="1" applyNumberFormat="1" applyFont="1" applyFill="1" applyAlignment="1" applyProtection="1">
      <alignment horizontal="right"/>
    </xf>
    <xf numFmtId="172" fontId="26" fillId="15" borderId="0" xfId="2" quotePrefix="1" applyNumberFormat="1" applyFont="1" applyFill="1" applyAlignment="1" applyProtection="1">
      <alignment horizontal="right"/>
    </xf>
    <xf numFmtId="167" fontId="26" fillId="15" borderId="0" xfId="2" quotePrefix="1" applyNumberFormat="1" applyFont="1" applyFill="1" applyAlignment="1">
      <alignment horizontal="right"/>
    </xf>
    <xf numFmtId="4" fontId="26" fillId="15" borderId="0" xfId="2" quotePrefix="1" applyNumberFormat="1" applyFont="1" applyFill="1" applyAlignment="1" applyProtection="1">
      <alignment horizontal="right"/>
    </xf>
    <xf numFmtId="165" fontId="27" fillId="10" borderId="0" xfId="2" applyNumberFormat="1" applyFont="1" applyFill="1" applyAlignment="1" applyProtection="1">
      <alignment horizontal="right" vertical="center"/>
    </xf>
    <xf numFmtId="0" fontId="28" fillId="0" borderId="0" xfId="2" applyFont="1" applyAlignment="1" applyProtection="1">
      <alignment horizontal="left"/>
    </xf>
    <xf numFmtId="0" fontId="28" fillId="0" borderId="0" xfId="2" applyFont="1" applyAlignment="1" applyProtection="1">
      <alignment horizontal="right"/>
    </xf>
    <xf numFmtId="0" fontId="29" fillId="0" borderId="0" xfId="2" applyFont="1"/>
    <xf numFmtId="0" fontId="29" fillId="0" borderId="0" xfId="2" applyFont="1" applyAlignment="1">
      <alignment horizontal="left"/>
    </xf>
    <xf numFmtId="0" fontId="29" fillId="0" borderId="0" xfId="2" applyFont="1" applyAlignment="1">
      <alignment horizontal="center"/>
    </xf>
    <xf numFmtId="165" fontId="29" fillId="0" borderId="0" xfId="2" applyNumberFormat="1" applyFont="1" applyAlignment="1" applyProtection="1">
      <alignment horizontal="left"/>
    </xf>
    <xf numFmtId="165" fontId="29" fillId="0" borderId="0" xfId="2" applyNumberFormat="1" applyFont="1" applyAlignment="1" applyProtection="1">
      <alignment horizontal="center"/>
    </xf>
    <xf numFmtId="166" fontId="29" fillId="0" borderId="0" xfId="2" applyNumberFormat="1" applyFont="1" applyProtection="1"/>
    <xf numFmtId="0" fontId="29" fillId="0" borderId="0" xfId="2" applyFont="1" applyAlignment="1" applyProtection="1">
      <alignment horizontal="left"/>
    </xf>
    <xf numFmtId="0" fontId="29" fillId="0" borderId="0" xfId="2" applyFont="1" applyAlignment="1" applyProtection="1">
      <alignment horizontal="center"/>
    </xf>
    <xf numFmtId="165" fontId="29" fillId="0" borderId="0" xfId="2" quotePrefix="1" applyNumberFormat="1" applyFont="1" applyAlignment="1" applyProtection="1">
      <alignment horizontal="left"/>
    </xf>
    <xf numFmtId="165" fontId="29" fillId="0" borderId="0" xfId="2" quotePrefix="1" applyNumberFormat="1" applyFont="1" applyAlignment="1" applyProtection="1">
      <alignment horizontal="center"/>
    </xf>
    <xf numFmtId="0" fontId="8" fillId="0" borderId="3" xfId="2" applyFont="1" applyBorder="1" applyAlignment="1" applyProtection="1">
      <alignment horizontal="center"/>
    </xf>
    <xf numFmtId="43" fontId="8" fillId="0" borderId="6" xfId="2" quotePrefix="1" applyNumberFormat="1" applyFont="1" applyBorder="1" applyAlignment="1" applyProtection="1">
      <alignment horizontal="left" vertical="center" indent="3"/>
    </xf>
    <xf numFmtId="43" fontId="8" fillId="0" borderId="3" xfId="2" quotePrefix="1" applyNumberFormat="1" applyFont="1" applyBorder="1" applyAlignment="1" applyProtection="1">
      <alignment horizontal="left" vertical="center" indent="3"/>
    </xf>
    <xf numFmtId="0" fontId="8" fillId="0" borderId="5" xfId="2" applyFont="1" applyBorder="1" applyAlignment="1" applyProtection="1">
      <alignment horizontal="center"/>
    </xf>
    <xf numFmtId="0" fontId="8" fillId="0" borderId="8" xfId="2" applyFont="1" applyBorder="1" applyAlignment="1" applyProtection="1">
      <alignment horizontal="center"/>
    </xf>
    <xf numFmtId="43" fontId="8" fillId="0" borderId="9" xfId="2" applyNumberFormat="1" applyFont="1" applyBorder="1" applyAlignment="1" applyProtection="1">
      <alignment horizontal="left" vertical="center" indent="3"/>
    </xf>
    <xf numFmtId="43" fontId="13" fillId="0" borderId="9" xfId="2" applyNumberFormat="1" applyFont="1" applyBorder="1" applyAlignment="1" applyProtection="1">
      <alignment horizontal="left" vertical="center" indent="3"/>
    </xf>
    <xf numFmtId="0" fontId="8" fillId="0" borderId="3" xfId="2" quotePrefix="1" applyFont="1" applyBorder="1" applyAlignment="1">
      <alignment horizontal="center"/>
    </xf>
    <xf numFmtId="0" fontId="8" fillId="0" borderId="5" xfId="2" quotePrefix="1" applyFont="1" applyBorder="1" applyAlignment="1">
      <alignment horizontal="center"/>
    </xf>
    <xf numFmtId="0" fontId="8" fillId="0" borderId="8" xfId="2" quotePrefix="1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43" fontId="8" fillId="0" borderId="4" xfId="2" applyNumberFormat="1" applyFont="1" applyBorder="1" applyAlignment="1">
      <alignment horizontal="left" indent="3"/>
    </xf>
    <xf numFmtId="43" fontId="8" fillId="0" borderId="4" xfId="2" applyNumberFormat="1" applyFont="1" applyBorder="1" applyAlignment="1">
      <alignment horizontal="center"/>
    </xf>
    <xf numFmtId="43" fontId="8" fillId="0" borderId="10" xfId="2" applyNumberFormat="1" applyFont="1" applyBorder="1" applyAlignment="1">
      <alignment horizontal="center"/>
    </xf>
    <xf numFmtId="43" fontId="8" fillId="0" borderId="3" xfId="2" applyNumberFormat="1" applyFont="1" applyBorder="1" applyAlignment="1">
      <alignment horizontal="center"/>
    </xf>
    <xf numFmtId="43" fontId="8" fillId="0" borderId="6" xfId="2" applyNumberFormat="1" applyFont="1" applyBorder="1" applyAlignment="1">
      <alignment horizontal="left" indent="3"/>
    </xf>
    <xf numFmtId="43" fontId="8" fillId="0" borderId="6" xfId="2" applyNumberFormat="1" applyFont="1" applyBorder="1" applyAlignment="1">
      <alignment horizontal="center"/>
    </xf>
    <xf numFmtId="43" fontId="8" fillId="0" borderId="7" xfId="2" applyNumberFormat="1" applyFont="1" applyBorder="1" applyAlignment="1">
      <alignment horizontal="center"/>
    </xf>
    <xf numFmtId="43" fontId="8" fillId="0" borderId="5" xfId="2" applyNumberFormat="1" applyFont="1" applyBorder="1" applyAlignment="1">
      <alignment horizontal="center"/>
    </xf>
    <xf numFmtId="43" fontId="8" fillId="0" borderId="6" xfId="2" quotePrefix="1" applyNumberFormat="1" applyFont="1" applyBorder="1" applyAlignment="1">
      <alignment horizontal="left" indent="3"/>
    </xf>
    <xf numFmtId="43" fontId="8" fillId="0" borderId="6" xfId="2" quotePrefix="1" applyNumberFormat="1" applyFont="1" applyBorder="1" applyAlignment="1">
      <alignment horizontal="center"/>
    </xf>
    <xf numFmtId="43" fontId="8" fillId="0" borderId="9" xfId="2" applyNumberFormat="1" applyFont="1" applyBorder="1" applyAlignment="1">
      <alignment horizontal="left" indent="3"/>
    </xf>
    <xf numFmtId="43" fontId="8" fillId="0" borderId="9" xfId="2" applyNumberFormat="1" applyFont="1" applyBorder="1" applyAlignment="1">
      <alignment horizontal="center"/>
    </xf>
    <xf numFmtId="43" fontId="13" fillId="0" borderId="2" xfId="2" applyNumberFormat="1" applyFont="1" applyBorder="1" applyAlignment="1">
      <alignment horizontal="left" vertical="center" indent="3"/>
    </xf>
    <xf numFmtId="43" fontId="11" fillId="0" borderId="0" xfId="2" quotePrefix="1" applyNumberFormat="1" applyFont="1" applyAlignment="1" applyProtection="1">
      <alignment horizontal="right"/>
    </xf>
    <xf numFmtId="43" fontId="11" fillId="0" borderId="0" xfId="2" quotePrefix="1" applyNumberFormat="1" applyFont="1" applyAlignment="1">
      <alignment horizontal="right"/>
    </xf>
    <xf numFmtId="43" fontId="11" fillId="0" borderId="0" xfId="2" applyNumberFormat="1" applyFont="1" applyAlignment="1" applyProtection="1">
      <alignment horizontal="right"/>
    </xf>
    <xf numFmtId="43" fontId="7" fillId="0" borderId="0" xfId="2" applyNumberFormat="1"/>
    <xf numFmtId="43" fontId="11" fillId="0" borderId="0" xfId="2" applyNumberFormat="1" applyFont="1" applyProtection="1"/>
    <xf numFmtId="43" fontId="11" fillId="0" borderId="0" xfId="2" applyNumberFormat="1" applyFont="1"/>
    <xf numFmtId="43" fontId="7" fillId="0" borderId="0" xfId="2" quotePrefix="1" applyNumberFormat="1"/>
    <xf numFmtId="4" fontId="7" fillId="0" borderId="0" xfId="2" quotePrefix="1" applyNumberFormat="1" applyAlignment="1">
      <alignment horizontal="right"/>
    </xf>
    <xf numFmtId="0" fontId="13" fillId="0" borderId="1" xfId="2" applyFont="1" applyBorder="1" applyAlignment="1" applyProtection="1">
      <alignment horizontal="center" vertical="center"/>
    </xf>
    <xf numFmtId="0" fontId="8" fillId="14" borderId="0" xfId="2" applyFont="1" applyFill="1" applyAlignment="1" applyProtection="1">
      <alignment horizontal="left"/>
    </xf>
    <xf numFmtId="0" fontId="8" fillId="14" borderId="0" xfId="2" applyFont="1" applyFill="1"/>
    <xf numFmtId="43" fontId="8" fillId="11" borderId="0" xfId="2" applyNumberFormat="1" applyFont="1" applyFill="1" applyProtection="1"/>
    <xf numFmtId="173" fontId="8" fillId="0" borderId="0" xfId="2" applyNumberFormat="1" applyFont="1" applyProtection="1"/>
    <xf numFmtId="43" fontId="8" fillId="13" borderId="0" xfId="2" applyNumberFormat="1" applyFont="1" applyFill="1" applyProtection="1"/>
    <xf numFmtId="43" fontId="8" fillId="0" borderId="6" xfId="2" applyNumberFormat="1" applyFont="1" applyBorder="1" applyAlignment="1">
      <alignment horizontal="right" indent="3"/>
    </xf>
    <xf numFmtId="43" fontId="8" fillId="0" borderId="6" xfId="2" applyNumberFormat="1" applyFont="1" applyBorder="1" applyAlignment="1">
      <alignment horizontal="right"/>
    </xf>
    <xf numFmtId="43" fontId="8" fillId="0" borderId="7" xfId="2" applyNumberFormat="1" applyFont="1" applyBorder="1" applyAlignment="1">
      <alignment horizontal="right"/>
    </xf>
    <xf numFmtId="43" fontId="8" fillId="0" borderId="5" xfId="2" applyNumberFormat="1" applyFont="1" applyBorder="1" applyAlignment="1">
      <alignment horizontal="right"/>
    </xf>
    <xf numFmtId="43" fontId="8" fillId="0" borderId="6" xfId="2" applyNumberFormat="1" applyFont="1" applyBorder="1" applyAlignment="1" applyProtection="1">
      <alignment horizontal="right" indent="3"/>
    </xf>
    <xf numFmtId="43" fontId="0" fillId="11" borderId="0" xfId="2" quotePrefix="1" applyNumberFormat="1" applyFont="1" applyFill="1" applyProtection="1"/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165" fontId="8" fillId="0" borderId="0" xfId="2" applyNumberFormat="1" applyFont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166" fontId="15" fillId="0" borderId="7" xfId="2" applyNumberFormat="1" applyFont="1" applyBorder="1" applyAlignment="1" applyProtection="1">
      <alignment horizontal="center"/>
    </xf>
    <xf numFmtId="43" fontId="8" fillId="0" borderId="7" xfId="2" quotePrefix="1" applyNumberFormat="1" applyFont="1" applyBorder="1" applyAlignment="1">
      <alignment horizontal="center"/>
    </xf>
    <xf numFmtId="43" fontId="13" fillId="0" borderId="7" xfId="2" applyNumberFormat="1" applyFont="1" applyBorder="1" applyAlignment="1">
      <alignment horizontal="left" vertical="center" indent="3"/>
    </xf>
    <xf numFmtId="43" fontId="8" fillId="0" borderId="0" xfId="2" applyNumberFormat="1" applyFont="1" applyBorder="1" applyAlignment="1">
      <alignment horizontal="center"/>
    </xf>
    <xf numFmtId="43" fontId="8" fillId="0" borderId="0" xfId="2" applyNumberFormat="1" applyFont="1" applyBorder="1" applyAlignment="1">
      <alignment horizontal="right"/>
    </xf>
    <xf numFmtId="43" fontId="8" fillId="0" borderId="0" xfId="2" quotePrefix="1" applyNumberFormat="1" applyFont="1" applyBorder="1" applyAlignment="1">
      <alignment horizontal="center"/>
    </xf>
    <xf numFmtId="43" fontId="13" fillId="0" borderId="0" xfId="2" applyNumberFormat="1" applyFont="1" applyBorder="1" applyAlignment="1">
      <alignment horizontal="left" vertical="center" indent="3"/>
    </xf>
    <xf numFmtId="0" fontId="8" fillId="4" borderId="0" xfId="2" applyFont="1" applyFill="1" applyBorder="1" applyAlignment="1">
      <alignment horizontal="center" vertical="center" wrapText="1"/>
    </xf>
    <xf numFmtId="0" fontId="5" fillId="3" borderId="0" xfId="0" quotePrefix="1" applyFont="1" applyFill="1" applyAlignment="1">
      <alignment vertical="center"/>
    </xf>
    <xf numFmtId="0" fontId="29" fillId="0" borderId="0" xfId="2" quotePrefix="1" applyNumberFormat="1" applyFont="1" applyAlignment="1" applyProtection="1">
      <alignment horizontal="center"/>
    </xf>
    <xf numFmtId="0" fontId="4" fillId="3" borderId="0" xfId="0" quotePrefix="1" applyFont="1" applyFill="1" applyAlignment="1">
      <alignment vertical="center"/>
    </xf>
    <xf numFmtId="43" fontId="8" fillId="0" borderId="6" xfId="2" applyNumberFormat="1" applyFont="1" applyBorder="1" applyAlignment="1" applyProtection="1">
      <alignment horizontal="center"/>
    </xf>
    <xf numFmtId="43" fontId="8" fillId="0" borderId="6" xfId="2" applyNumberFormat="1" applyFont="1" applyBorder="1" applyAlignment="1" applyProtection="1">
      <alignment horizontal="left" vertical="center" indent="3"/>
    </xf>
    <xf numFmtId="14" fontId="12" fillId="0" borderId="0" xfId="2" quotePrefix="1" applyNumberFormat="1" applyFont="1" applyAlignment="1" applyProtection="1">
      <alignment horizontal="left"/>
    </xf>
    <xf numFmtId="165" fontId="22" fillId="0" borderId="0" xfId="2" applyNumberFormat="1" applyFont="1" applyAlignment="1" applyProtection="1">
      <alignment horizontal="center"/>
    </xf>
    <xf numFmtId="165" fontId="13" fillId="0" borderId="0" xfId="2" applyNumberFormat="1" applyFont="1" applyAlignment="1" applyProtection="1">
      <alignment horizontal="center"/>
    </xf>
    <xf numFmtId="0" fontId="13" fillId="8" borderId="0" xfId="2" applyFont="1" applyFill="1" applyAlignment="1" applyProtection="1">
      <alignment horizontal="center"/>
    </xf>
    <xf numFmtId="0" fontId="10" fillId="0" borderId="0" xfId="2" applyFont="1" applyAlignment="1" applyProtection="1">
      <alignment horizontal="left"/>
    </xf>
    <xf numFmtId="165" fontId="8" fillId="0" borderId="0" xfId="2" applyNumberFormat="1" applyFont="1" applyAlignment="1" applyProtection="1">
      <alignment horizontal="center"/>
    </xf>
    <xf numFmtId="165" fontId="8" fillId="0" borderId="0" xfId="2" applyNumberFormat="1" applyFont="1" applyAlignment="1" applyProtection="1">
      <alignment horizontal="right"/>
    </xf>
    <xf numFmtId="0" fontId="17" fillId="0" borderId="0" xfId="2" applyFont="1" applyAlignment="1">
      <alignment horizontal="center"/>
    </xf>
    <xf numFmtId="0" fontId="18" fillId="0" borderId="0" xfId="2" applyFont="1" applyAlignment="1" applyProtection="1">
      <alignment horizontal="right"/>
    </xf>
    <xf numFmtId="169" fontId="19" fillId="0" borderId="0" xfId="2" quotePrefix="1" applyNumberFormat="1" applyFont="1" applyAlignment="1" applyProtection="1">
      <alignment horizontal="left"/>
    </xf>
    <xf numFmtId="0" fontId="18" fillId="0" borderId="0" xfId="2" applyFont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12" fillId="0" borderId="0" xfId="2" applyNumberFormat="1" applyFont="1" applyAlignment="1" applyProtection="1">
      <alignment horizontal="left"/>
    </xf>
    <xf numFmtId="165" fontId="13" fillId="4" borderId="0" xfId="2" applyNumberFormat="1" applyFont="1" applyFill="1" applyBorder="1" applyAlignment="1" applyProtection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0" fontId="8" fillId="5" borderId="0" xfId="2" applyFont="1" applyFill="1" applyBorder="1" applyAlignment="1">
      <alignment wrapText="1"/>
    </xf>
    <xf numFmtId="0" fontId="3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15" fontId="9" fillId="0" borderId="0" xfId="2" applyNumberFormat="1" applyFont="1" applyAlignment="1">
      <alignment horizontal="left"/>
    </xf>
    <xf numFmtId="0" fontId="6" fillId="0" borderId="0" xfId="2" applyFont="1" applyAlignment="1">
      <alignment horizontal="center"/>
    </xf>
    <xf numFmtId="0" fontId="2" fillId="2" borderId="0" xfId="2" applyFont="1" applyFill="1" applyAlignment="1">
      <alignment horizontal="center" vertical="center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27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28.png"/><Relationship Id="rId10" Type="http://schemas.openxmlformats.org/officeDocument/2006/relationships/image" Target="../media/image26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25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17</xdr:row>
      <xdr:rowOff>238125</xdr:rowOff>
    </xdr:from>
    <xdr:to>
      <xdr:col>14</xdr:col>
      <xdr:colOff>76199</xdr:colOff>
      <xdr:row>20</xdr:row>
      <xdr:rowOff>114300</xdr:rowOff>
    </xdr:to>
    <xdr:pic>
      <xdr:nvPicPr>
        <xdr:cNvPr id="4" name="Image 3" descr="LOGO DOUANE 2016.b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25675" y="3562350"/>
          <a:ext cx="838199" cy="781050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16</xdr:row>
      <xdr:rowOff>66675</xdr:rowOff>
    </xdr:from>
    <xdr:to>
      <xdr:col>9</xdr:col>
      <xdr:colOff>971549</xdr:colOff>
      <xdr:row>20</xdr:row>
      <xdr:rowOff>38100</xdr:rowOff>
    </xdr:to>
    <xdr:sp macro="" textlink="">
      <xdr:nvSpPr>
        <xdr:cNvPr id="8" name="Rectangle 7"/>
        <xdr:cNvSpPr/>
      </xdr:nvSpPr>
      <xdr:spPr>
        <a:xfrm>
          <a:off x="9277350" y="3200400"/>
          <a:ext cx="1047749" cy="10668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8</xdr:col>
      <xdr:colOff>381001</xdr:colOff>
      <xdr:row>16</xdr:row>
      <xdr:rowOff>161926</xdr:rowOff>
    </xdr:from>
    <xdr:to>
      <xdr:col>9</xdr:col>
      <xdr:colOff>947210</xdr:colOff>
      <xdr:row>19</xdr:row>
      <xdr:rowOff>123826</xdr:rowOff>
    </xdr:to>
    <xdr:pic>
      <xdr:nvPicPr>
        <xdr:cNvPr id="1040" name="Image 1" descr="D:\ANNEE 2019\LOGO  MEF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96401" y="3295651"/>
          <a:ext cx="1004359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28575</xdr:rowOff>
    </xdr:from>
    <xdr:to>
      <xdr:col>0</xdr:col>
      <xdr:colOff>400050</xdr:colOff>
      <xdr:row>17</xdr:row>
      <xdr:rowOff>152400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670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47625</xdr:rowOff>
    </xdr:from>
    <xdr:to>
      <xdr:col>0</xdr:col>
      <xdr:colOff>447675</xdr:colOff>
      <xdr:row>8</xdr:row>
      <xdr:rowOff>161925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571625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9</xdr:row>
      <xdr:rowOff>57150</xdr:rowOff>
    </xdr:from>
    <xdr:to>
      <xdr:col>0</xdr:col>
      <xdr:colOff>447675</xdr:colOff>
      <xdr:row>9</xdr:row>
      <xdr:rowOff>161925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525" y="1771650"/>
          <a:ext cx="43815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342900</xdr:colOff>
      <xdr:row>10</xdr:row>
      <xdr:rowOff>152400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" y="1943100"/>
          <a:ext cx="3333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0</xdr:rowOff>
    </xdr:from>
    <xdr:to>
      <xdr:col>0</xdr:col>
      <xdr:colOff>390525</xdr:colOff>
      <xdr:row>11</xdr:row>
      <xdr:rowOff>152400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" y="2095500"/>
          <a:ext cx="3810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28575</xdr:rowOff>
    </xdr:from>
    <xdr:to>
      <xdr:col>0</xdr:col>
      <xdr:colOff>447675</xdr:colOff>
      <xdr:row>12</xdr:row>
      <xdr:rowOff>152400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23145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13</xdr:row>
      <xdr:rowOff>28575</xdr:rowOff>
    </xdr:from>
    <xdr:to>
      <xdr:col>0</xdr:col>
      <xdr:colOff>457200</xdr:colOff>
      <xdr:row>13</xdr:row>
      <xdr:rowOff>152400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9525" y="25050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</xdr:row>
      <xdr:rowOff>47625</xdr:rowOff>
    </xdr:from>
    <xdr:to>
      <xdr:col>0</xdr:col>
      <xdr:colOff>390525</xdr:colOff>
      <xdr:row>14</xdr:row>
      <xdr:rowOff>161925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9050" y="2714625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381000</xdr:colOff>
      <xdr:row>15</xdr:row>
      <xdr:rowOff>161925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2914650"/>
          <a:ext cx="3810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409575</xdr:colOff>
      <xdr:row>18</xdr:row>
      <xdr:rowOff>152400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9525" y="3457575"/>
          <a:ext cx="4000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38100</xdr:rowOff>
    </xdr:from>
    <xdr:to>
      <xdr:col>0</xdr:col>
      <xdr:colOff>447675</xdr:colOff>
      <xdr:row>19</xdr:row>
      <xdr:rowOff>152400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657600"/>
          <a:ext cx="4476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21</xdr:row>
      <xdr:rowOff>19050</xdr:rowOff>
    </xdr:from>
    <xdr:to>
      <xdr:col>0</xdr:col>
      <xdr:colOff>381000</xdr:colOff>
      <xdr:row>21</xdr:row>
      <xdr:rowOff>123825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4019550"/>
          <a:ext cx="3714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28575</xdr:rowOff>
    </xdr:from>
    <xdr:to>
      <xdr:col>0</xdr:col>
      <xdr:colOff>466725</xdr:colOff>
      <xdr:row>22</xdr:row>
      <xdr:rowOff>152400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421957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23</xdr:row>
      <xdr:rowOff>38100</xdr:rowOff>
    </xdr:from>
    <xdr:to>
      <xdr:col>0</xdr:col>
      <xdr:colOff>457200</xdr:colOff>
      <xdr:row>23</xdr:row>
      <xdr:rowOff>161925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9525" y="44196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66675</xdr:rowOff>
    </xdr:from>
    <xdr:to>
      <xdr:col>0</xdr:col>
      <xdr:colOff>352425</xdr:colOff>
      <xdr:row>24</xdr:row>
      <xdr:rowOff>152400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0" y="4638675"/>
          <a:ext cx="3524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19050</xdr:rowOff>
    </xdr:from>
    <xdr:to>
      <xdr:col>0</xdr:col>
      <xdr:colOff>466725</xdr:colOff>
      <xdr:row>25</xdr:row>
      <xdr:rowOff>161925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4781550"/>
          <a:ext cx="4667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26</xdr:row>
      <xdr:rowOff>19050</xdr:rowOff>
    </xdr:from>
    <xdr:to>
      <xdr:col>0</xdr:col>
      <xdr:colOff>466725</xdr:colOff>
      <xdr:row>26</xdr:row>
      <xdr:rowOff>152400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9525" y="49720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27</xdr:row>
      <xdr:rowOff>57150</xdr:rowOff>
    </xdr:from>
    <xdr:to>
      <xdr:col>0</xdr:col>
      <xdr:colOff>457200</xdr:colOff>
      <xdr:row>27</xdr:row>
      <xdr:rowOff>152400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9525" y="5200650"/>
          <a:ext cx="4476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28</xdr:row>
      <xdr:rowOff>47625</xdr:rowOff>
    </xdr:from>
    <xdr:to>
      <xdr:col>0</xdr:col>
      <xdr:colOff>447675</xdr:colOff>
      <xdr:row>28</xdr:row>
      <xdr:rowOff>171450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9525" y="5381625"/>
          <a:ext cx="4381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38100</xdr:rowOff>
    </xdr:from>
    <xdr:to>
      <xdr:col>0</xdr:col>
      <xdr:colOff>371475</xdr:colOff>
      <xdr:row>20</xdr:row>
      <xdr:rowOff>152400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3848100"/>
          <a:ext cx="3714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</xdr:row>
      <xdr:rowOff>28575</xdr:rowOff>
    </xdr:from>
    <xdr:to>
      <xdr:col>0</xdr:col>
      <xdr:colOff>485775</xdr:colOff>
      <xdr:row>16</xdr:row>
      <xdr:rowOff>152400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9525" y="30765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6</xdr:row>
      <xdr:rowOff>38100</xdr:rowOff>
    </xdr:from>
    <xdr:to>
      <xdr:col>0</xdr:col>
      <xdr:colOff>457200</xdr:colOff>
      <xdr:row>8</xdr:row>
      <xdr:rowOff>9525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9525" y="1219200"/>
          <a:ext cx="4476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79" transitionEvaluation="1">
    <pageSetUpPr fitToPage="1"/>
  </sheetPr>
  <dimension ref="A2:O130"/>
  <sheetViews>
    <sheetView showGridLines="0" topLeftCell="A79" workbookViewId="0">
      <selection activeCell="K14" sqref="K14"/>
    </sheetView>
  </sheetViews>
  <sheetFormatPr baseColWidth="10" defaultColWidth="11.140625" defaultRowHeight="12"/>
  <cols>
    <col min="1" max="8" width="16.7109375" style="8" customWidth="1"/>
    <col min="9" max="9" width="6.5703125" style="8" customWidth="1"/>
    <col min="10" max="10" width="27.140625" style="8" customWidth="1"/>
    <col min="11" max="11" width="27.42578125" style="8" customWidth="1"/>
    <col min="12" max="12" width="8.85546875" style="8" customWidth="1"/>
    <col min="13" max="13" width="12.5703125" style="8" customWidth="1"/>
    <col min="14" max="14" width="19" style="8" customWidth="1"/>
    <col min="15" max="15" width="15.28515625" style="8" customWidth="1"/>
    <col min="16" max="256" width="11.140625" style="8"/>
    <col min="257" max="257" width="19" style="8" customWidth="1"/>
    <col min="258" max="258" width="21.5703125" style="8" customWidth="1"/>
    <col min="259" max="259" width="19.7109375" style="8" customWidth="1"/>
    <col min="260" max="260" width="17.42578125" style="8" customWidth="1"/>
    <col min="261" max="261" width="21" style="8" customWidth="1"/>
    <col min="262" max="262" width="18.140625" style="8" customWidth="1"/>
    <col min="263" max="263" width="16.140625" style="8" customWidth="1"/>
    <col min="264" max="264" width="16.5703125" style="8" customWidth="1"/>
    <col min="265" max="265" width="8.7109375" style="8" customWidth="1"/>
    <col min="266" max="266" width="26" style="8" customWidth="1"/>
    <col min="267" max="267" width="29.28515625" style="8" customWidth="1"/>
    <col min="268" max="268" width="7.140625" style="8" customWidth="1"/>
    <col min="269" max="269" width="8.28515625" style="8" customWidth="1"/>
    <col min="270" max="270" width="19" style="8" customWidth="1"/>
    <col min="271" max="271" width="15.28515625" style="8" customWidth="1"/>
    <col min="272" max="512" width="11.140625" style="8"/>
    <col min="513" max="513" width="19" style="8" customWidth="1"/>
    <col min="514" max="514" width="21.5703125" style="8" customWidth="1"/>
    <col min="515" max="515" width="19.7109375" style="8" customWidth="1"/>
    <col min="516" max="516" width="17.42578125" style="8" customWidth="1"/>
    <col min="517" max="517" width="21" style="8" customWidth="1"/>
    <col min="518" max="518" width="18.140625" style="8" customWidth="1"/>
    <col min="519" max="519" width="16.140625" style="8" customWidth="1"/>
    <col min="520" max="520" width="16.5703125" style="8" customWidth="1"/>
    <col min="521" max="521" width="8.7109375" style="8" customWidth="1"/>
    <col min="522" max="522" width="26" style="8" customWidth="1"/>
    <col min="523" max="523" width="29.28515625" style="8" customWidth="1"/>
    <col min="524" max="524" width="7.140625" style="8" customWidth="1"/>
    <col min="525" max="525" width="8.28515625" style="8" customWidth="1"/>
    <col min="526" max="526" width="19" style="8" customWidth="1"/>
    <col min="527" max="527" width="15.28515625" style="8" customWidth="1"/>
    <col min="528" max="768" width="11.140625" style="8"/>
    <col min="769" max="769" width="19" style="8" customWidth="1"/>
    <col min="770" max="770" width="21.5703125" style="8" customWidth="1"/>
    <col min="771" max="771" width="19.7109375" style="8" customWidth="1"/>
    <col min="772" max="772" width="17.42578125" style="8" customWidth="1"/>
    <col min="773" max="773" width="21" style="8" customWidth="1"/>
    <col min="774" max="774" width="18.140625" style="8" customWidth="1"/>
    <col min="775" max="775" width="16.140625" style="8" customWidth="1"/>
    <col min="776" max="776" width="16.5703125" style="8" customWidth="1"/>
    <col min="777" max="777" width="8.7109375" style="8" customWidth="1"/>
    <col min="778" max="778" width="26" style="8" customWidth="1"/>
    <col min="779" max="779" width="29.28515625" style="8" customWidth="1"/>
    <col min="780" max="780" width="7.140625" style="8" customWidth="1"/>
    <col min="781" max="781" width="8.28515625" style="8" customWidth="1"/>
    <col min="782" max="782" width="19" style="8" customWidth="1"/>
    <col min="783" max="783" width="15.28515625" style="8" customWidth="1"/>
    <col min="784" max="1024" width="11.140625" style="8"/>
    <col min="1025" max="1025" width="19" style="8" customWidth="1"/>
    <col min="1026" max="1026" width="21.5703125" style="8" customWidth="1"/>
    <col min="1027" max="1027" width="19.7109375" style="8" customWidth="1"/>
    <col min="1028" max="1028" width="17.42578125" style="8" customWidth="1"/>
    <col min="1029" max="1029" width="21" style="8" customWidth="1"/>
    <col min="1030" max="1030" width="18.140625" style="8" customWidth="1"/>
    <col min="1031" max="1031" width="16.140625" style="8" customWidth="1"/>
    <col min="1032" max="1032" width="16.5703125" style="8" customWidth="1"/>
    <col min="1033" max="1033" width="8.7109375" style="8" customWidth="1"/>
    <col min="1034" max="1034" width="26" style="8" customWidth="1"/>
    <col min="1035" max="1035" width="29.28515625" style="8" customWidth="1"/>
    <col min="1036" max="1036" width="7.140625" style="8" customWidth="1"/>
    <col min="1037" max="1037" width="8.28515625" style="8" customWidth="1"/>
    <col min="1038" max="1038" width="19" style="8" customWidth="1"/>
    <col min="1039" max="1039" width="15.28515625" style="8" customWidth="1"/>
    <col min="1040" max="1280" width="11.140625" style="8"/>
    <col min="1281" max="1281" width="19" style="8" customWidth="1"/>
    <col min="1282" max="1282" width="21.5703125" style="8" customWidth="1"/>
    <col min="1283" max="1283" width="19.7109375" style="8" customWidth="1"/>
    <col min="1284" max="1284" width="17.42578125" style="8" customWidth="1"/>
    <col min="1285" max="1285" width="21" style="8" customWidth="1"/>
    <col min="1286" max="1286" width="18.140625" style="8" customWidth="1"/>
    <col min="1287" max="1287" width="16.140625" style="8" customWidth="1"/>
    <col min="1288" max="1288" width="16.5703125" style="8" customWidth="1"/>
    <col min="1289" max="1289" width="8.7109375" style="8" customWidth="1"/>
    <col min="1290" max="1290" width="26" style="8" customWidth="1"/>
    <col min="1291" max="1291" width="29.28515625" style="8" customWidth="1"/>
    <col min="1292" max="1292" width="7.140625" style="8" customWidth="1"/>
    <col min="1293" max="1293" width="8.28515625" style="8" customWidth="1"/>
    <col min="1294" max="1294" width="19" style="8" customWidth="1"/>
    <col min="1295" max="1295" width="15.28515625" style="8" customWidth="1"/>
    <col min="1296" max="1536" width="11.140625" style="8"/>
    <col min="1537" max="1537" width="19" style="8" customWidth="1"/>
    <col min="1538" max="1538" width="21.5703125" style="8" customWidth="1"/>
    <col min="1539" max="1539" width="19.7109375" style="8" customWidth="1"/>
    <col min="1540" max="1540" width="17.42578125" style="8" customWidth="1"/>
    <col min="1541" max="1541" width="21" style="8" customWidth="1"/>
    <col min="1542" max="1542" width="18.140625" style="8" customWidth="1"/>
    <col min="1543" max="1543" width="16.140625" style="8" customWidth="1"/>
    <col min="1544" max="1544" width="16.5703125" style="8" customWidth="1"/>
    <col min="1545" max="1545" width="8.7109375" style="8" customWidth="1"/>
    <col min="1546" max="1546" width="26" style="8" customWidth="1"/>
    <col min="1547" max="1547" width="29.28515625" style="8" customWidth="1"/>
    <col min="1548" max="1548" width="7.140625" style="8" customWidth="1"/>
    <col min="1549" max="1549" width="8.28515625" style="8" customWidth="1"/>
    <col min="1550" max="1550" width="19" style="8" customWidth="1"/>
    <col min="1551" max="1551" width="15.28515625" style="8" customWidth="1"/>
    <col min="1552" max="1792" width="11.140625" style="8"/>
    <col min="1793" max="1793" width="19" style="8" customWidth="1"/>
    <col min="1794" max="1794" width="21.5703125" style="8" customWidth="1"/>
    <col min="1795" max="1795" width="19.7109375" style="8" customWidth="1"/>
    <col min="1796" max="1796" width="17.42578125" style="8" customWidth="1"/>
    <col min="1797" max="1797" width="21" style="8" customWidth="1"/>
    <col min="1798" max="1798" width="18.140625" style="8" customWidth="1"/>
    <col min="1799" max="1799" width="16.140625" style="8" customWidth="1"/>
    <col min="1800" max="1800" width="16.5703125" style="8" customWidth="1"/>
    <col min="1801" max="1801" width="8.7109375" style="8" customWidth="1"/>
    <col min="1802" max="1802" width="26" style="8" customWidth="1"/>
    <col min="1803" max="1803" width="29.28515625" style="8" customWidth="1"/>
    <col min="1804" max="1804" width="7.140625" style="8" customWidth="1"/>
    <col min="1805" max="1805" width="8.28515625" style="8" customWidth="1"/>
    <col min="1806" max="1806" width="19" style="8" customWidth="1"/>
    <col min="1807" max="1807" width="15.28515625" style="8" customWidth="1"/>
    <col min="1808" max="2048" width="11.140625" style="8"/>
    <col min="2049" max="2049" width="19" style="8" customWidth="1"/>
    <col min="2050" max="2050" width="21.5703125" style="8" customWidth="1"/>
    <col min="2051" max="2051" width="19.7109375" style="8" customWidth="1"/>
    <col min="2052" max="2052" width="17.42578125" style="8" customWidth="1"/>
    <col min="2053" max="2053" width="21" style="8" customWidth="1"/>
    <col min="2054" max="2054" width="18.140625" style="8" customWidth="1"/>
    <col min="2055" max="2055" width="16.140625" style="8" customWidth="1"/>
    <col min="2056" max="2056" width="16.5703125" style="8" customWidth="1"/>
    <col min="2057" max="2057" width="8.7109375" style="8" customWidth="1"/>
    <col min="2058" max="2058" width="26" style="8" customWidth="1"/>
    <col min="2059" max="2059" width="29.28515625" style="8" customWidth="1"/>
    <col min="2060" max="2060" width="7.140625" style="8" customWidth="1"/>
    <col min="2061" max="2061" width="8.28515625" style="8" customWidth="1"/>
    <col min="2062" max="2062" width="19" style="8" customWidth="1"/>
    <col min="2063" max="2063" width="15.28515625" style="8" customWidth="1"/>
    <col min="2064" max="2304" width="11.140625" style="8"/>
    <col min="2305" max="2305" width="19" style="8" customWidth="1"/>
    <col min="2306" max="2306" width="21.5703125" style="8" customWidth="1"/>
    <col min="2307" max="2307" width="19.7109375" style="8" customWidth="1"/>
    <col min="2308" max="2308" width="17.42578125" style="8" customWidth="1"/>
    <col min="2309" max="2309" width="21" style="8" customWidth="1"/>
    <col min="2310" max="2310" width="18.140625" style="8" customWidth="1"/>
    <col min="2311" max="2311" width="16.140625" style="8" customWidth="1"/>
    <col min="2312" max="2312" width="16.5703125" style="8" customWidth="1"/>
    <col min="2313" max="2313" width="8.7109375" style="8" customWidth="1"/>
    <col min="2314" max="2314" width="26" style="8" customWidth="1"/>
    <col min="2315" max="2315" width="29.28515625" style="8" customWidth="1"/>
    <col min="2316" max="2316" width="7.140625" style="8" customWidth="1"/>
    <col min="2317" max="2317" width="8.28515625" style="8" customWidth="1"/>
    <col min="2318" max="2318" width="19" style="8" customWidth="1"/>
    <col min="2319" max="2319" width="15.28515625" style="8" customWidth="1"/>
    <col min="2320" max="2560" width="11.140625" style="8"/>
    <col min="2561" max="2561" width="19" style="8" customWidth="1"/>
    <col min="2562" max="2562" width="21.5703125" style="8" customWidth="1"/>
    <col min="2563" max="2563" width="19.7109375" style="8" customWidth="1"/>
    <col min="2564" max="2564" width="17.42578125" style="8" customWidth="1"/>
    <col min="2565" max="2565" width="21" style="8" customWidth="1"/>
    <col min="2566" max="2566" width="18.140625" style="8" customWidth="1"/>
    <col min="2567" max="2567" width="16.140625" style="8" customWidth="1"/>
    <col min="2568" max="2568" width="16.5703125" style="8" customWidth="1"/>
    <col min="2569" max="2569" width="8.7109375" style="8" customWidth="1"/>
    <col min="2570" max="2570" width="26" style="8" customWidth="1"/>
    <col min="2571" max="2571" width="29.28515625" style="8" customWidth="1"/>
    <col min="2572" max="2572" width="7.140625" style="8" customWidth="1"/>
    <col min="2573" max="2573" width="8.28515625" style="8" customWidth="1"/>
    <col min="2574" max="2574" width="19" style="8" customWidth="1"/>
    <col min="2575" max="2575" width="15.28515625" style="8" customWidth="1"/>
    <col min="2576" max="2816" width="11.140625" style="8"/>
    <col min="2817" max="2817" width="19" style="8" customWidth="1"/>
    <col min="2818" max="2818" width="21.5703125" style="8" customWidth="1"/>
    <col min="2819" max="2819" width="19.7109375" style="8" customWidth="1"/>
    <col min="2820" max="2820" width="17.42578125" style="8" customWidth="1"/>
    <col min="2821" max="2821" width="21" style="8" customWidth="1"/>
    <col min="2822" max="2822" width="18.140625" style="8" customWidth="1"/>
    <col min="2823" max="2823" width="16.140625" style="8" customWidth="1"/>
    <col min="2824" max="2824" width="16.5703125" style="8" customWidth="1"/>
    <col min="2825" max="2825" width="8.7109375" style="8" customWidth="1"/>
    <col min="2826" max="2826" width="26" style="8" customWidth="1"/>
    <col min="2827" max="2827" width="29.28515625" style="8" customWidth="1"/>
    <col min="2828" max="2828" width="7.140625" style="8" customWidth="1"/>
    <col min="2829" max="2829" width="8.28515625" style="8" customWidth="1"/>
    <col min="2830" max="2830" width="19" style="8" customWidth="1"/>
    <col min="2831" max="2831" width="15.28515625" style="8" customWidth="1"/>
    <col min="2832" max="3072" width="11.140625" style="8"/>
    <col min="3073" max="3073" width="19" style="8" customWidth="1"/>
    <col min="3074" max="3074" width="21.5703125" style="8" customWidth="1"/>
    <col min="3075" max="3075" width="19.7109375" style="8" customWidth="1"/>
    <col min="3076" max="3076" width="17.42578125" style="8" customWidth="1"/>
    <col min="3077" max="3077" width="21" style="8" customWidth="1"/>
    <col min="3078" max="3078" width="18.140625" style="8" customWidth="1"/>
    <col min="3079" max="3079" width="16.140625" style="8" customWidth="1"/>
    <col min="3080" max="3080" width="16.5703125" style="8" customWidth="1"/>
    <col min="3081" max="3081" width="8.7109375" style="8" customWidth="1"/>
    <col min="3082" max="3082" width="26" style="8" customWidth="1"/>
    <col min="3083" max="3083" width="29.28515625" style="8" customWidth="1"/>
    <col min="3084" max="3084" width="7.140625" style="8" customWidth="1"/>
    <col min="3085" max="3085" width="8.28515625" style="8" customWidth="1"/>
    <col min="3086" max="3086" width="19" style="8" customWidth="1"/>
    <col min="3087" max="3087" width="15.28515625" style="8" customWidth="1"/>
    <col min="3088" max="3328" width="11.140625" style="8"/>
    <col min="3329" max="3329" width="19" style="8" customWidth="1"/>
    <col min="3330" max="3330" width="21.5703125" style="8" customWidth="1"/>
    <col min="3331" max="3331" width="19.7109375" style="8" customWidth="1"/>
    <col min="3332" max="3332" width="17.42578125" style="8" customWidth="1"/>
    <col min="3333" max="3333" width="21" style="8" customWidth="1"/>
    <col min="3334" max="3334" width="18.140625" style="8" customWidth="1"/>
    <col min="3335" max="3335" width="16.140625" style="8" customWidth="1"/>
    <col min="3336" max="3336" width="16.5703125" style="8" customWidth="1"/>
    <col min="3337" max="3337" width="8.7109375" style="8" customWidth="1"/>
    <col min="3338" max="3338" width="26" style="8" customWidth="1"/>
    <col min="3339" max="3339" width="29.28515625" style="8" customWidth="1"/>
    <col min="3340" max="3340" width="7.140625" style="8" customWidth="1"/>
    <col min="3341" max="3341" width="8.28515625" style="8" customWidth="1"/>
    <col min="3342" max="3342" width="19" style="8" customWidth="1"/>
    <col min="3343" max="3343" width="15.28515625" style="8" customWidth="1"/>
    <col min="3344" max="3584" width="11.140625" style="8"/>
    <col min="3585" max="3585" width="19" style="8" customWidth="1"/>
    <col min="3586" max="3586" width="21.5703125" style="8" customWidth="1"/>
    <col min="3587" max="3587" width="19.7109375" style="8" customWidth="1"/>
    <col min="3588" max="3588" width="17.42578125" style="8" customWidth="1"/>
    <col min="3589" max="3589" width="21" style="8" customWidth="1"/>
    <col min="3590" max="3590" width="18.140625" style="8" customWidth="1"/>
    <col min="3591" max="3591" width="16.140625" style="8" customWidth="1"/>
    <col min="3592" max="3592" width="16.5703125" style="8" customWidth="1"/>
    <col min="3593" max="3593" width="8.7109375" style="8" customWidth="1"/>
    <col min="3594" max="3594" width="26" style="8" customWidth="1"/>
    <col min="3595" max="3595" width="29.28515625" style="8" customWidth="1"/>
    <col min="3596" max="3596" width="7.140625" style="8" customWidth="1"/>
    <col min="3597" max="3597" width="8.28515625" style="8" customWidth="1"/>
    <col min="3598" max="3598" width="19" style="8" customWidth="1"/>
    <col min="3599" max="3599" width="15.28515625" style="8" customWidth="1"/>
    <col min="3600" max="3840" width="11.140625" style="8"/>
    <col min="3841" max="3841" width="19" style="8" customWidth="1"/>
    <col min="3842" max="3842" width="21.5703125" style="8" customWidth="1"/>
    <col min="3843" max="3843" width="19.7109375" style="8" customWidth="1"/>
    <col min="3844" max="3844" width="17.42578125" style="8" customWidth="1"/>
    <col min="3845" max="3845" width="21" style="8" customWidth="1"/>
    <col min="3846" max="3846" width="18.140625" style="8" customWidth="1"/>
    <col min="3847" max="3847" width="16.140625" style="8" customWidth="1"/>
    <col min="3848" max="3848" width="16.5703125" style="8" customWidth="1"/>
    <col min="3849" max="3849" width="8.7109375" style="8" customWidth="1"/>
    <col min="3850" max="3850" width="26" style="8" customWidth="1"/>
    <col min="3851" max="3851" width="29.28515625" style="8" customWidth="1"/>
    <col min="3852" max="3852" width="7.140625" style="8" customWidth="1"/>
    <col min="3853" max="3853" width="8.28515625" style="8" customWidth="1"/>
    <col min="3854" max="3854" width="19" style="8" customWidth="1"/>
    <col min="3855" max="3855" width="15.28515625" style="8" customWidth="1"/>
    <col min="3856" max="4096" width="11.140625" style="8"/>
    <col min="4097" max="4097" width="19" style="8" customWidth="1"/>
    <col min="4098" max="4098" width="21.5703125" style="8" customWidth="1"/>
    <col min="4099" max="4099" width="19.7109375" style="8" customWidth="1"/>
    <col min="4100" max="4100" width="17.42578125" style="8" customWidth="1"/>
    <col min="4101" max="4101" width="21" style="8" customWidth="1"/>
    <col min="4102" max="4102" width="18.140625" style="8" customWidth="1"/>
    <col min="4103" max="4103" width="16.140625" style="8" customWidth="1"/>
    <col min="4104" max="4104" width="16.5703125" style="8" customWidth="1"/>
    <col min="4105" max="4105" width="8.7109375" style="8" customWidth="1"/>
    <col min="4106" max="4106" width="26" style="8" customWidth="1"/>
    <col min="4107" max="4107" width="29.28515625" style="8" customWidth="1"/>
    <col min="4108" max="4108" width="7.140625" style="8" customWidth="1"/>
    <col min="4109" max="4109" width="8.28515625" style="8" customWidth="1"/>
    <col min="4110" max="4110" width="19" style="8" customWidth="1"/>
    <col min="4111" max="4111" width="15.28515625" style="8" customWidth="1"/>
    <col min="4112" max="4352" width="11.140625" style="8"/>
    <col min="4353" max="4353" width="19" style="8" customWidth="1"/>
    <col min="4354" max="4354" width="21.5703125" style="8" customWidth="1"/>
    <col min="4355" max="4355" width="19.7109375" style="8" customWidth="1"/>
    <col min="4356" max="4356" width="17.42578125" style="8" customWidth="1"/>
    <col min="4357" max="4357" width="21" style="8" customWidth="1"/>
    <col min="4358" max="4358" width="18.140625" style="8" customWidth="1"/>
    <col min="4359" max="4359" width="16.140625" style="8" customWidth="1"/>
    <col min="4360" max="4360" width="16.5703125" style="8" customWidth="1"/>
    <col min="4361" max="4361" width="8.7109375" style="8" customWidth="1"/>
    <col min="4362" max="4362" width="26" style="8" customWidth="1"/>
    <col min="4363" max="4363" width="29.28515625" style="8" customWidth="1"/>
    <col min="4364" max="4364" width="7.140625" style="8" customWidth="1"/>
    <col min="4365" max="4365" width="8.28515625" style="8" customWidth="1"/>
    <col min="4366" max="4366" width="19" style="8" customWidth="1"/>
    <col min="4367" max="4367" width="15.28515625" style="8" customWidth="1"/>
    <col min="4368" max="4608" width="11.140625" style="8"/>
    <col min="4609" max="4609" width="19" style="8" customWidth="1"/>
    <col min="4610" max="4610" width="21.5703125" style="8" customWidth="1"/>
    <col min="4611" max="4611" width="19.7109375" style="8" customWidth="1"/>
    <col min="4612" max="4612" width="17.42578125" style="8" customWidth="1"/>
    <col min="4613" max="4613" width="21" style="8" customWidth="1"/>
    <col min="4614" max="4614" width="18.140625" style="8" customWidth="1"/>
    <col min="4615" max="4615" width="16.140625" style="8" customWidth="1"/>
    <col min="4616" max="4616" width="16.5703125" style="8" customWidth="1"/>
    <col min="4617" max="4617" width="8.7109375" style="8" customWidth="1"/>
    <col min="4618" max="4618" width="26" style="8" customWidth="1"/>
    <col min="4619" max="4619" width="29.28515625" style="8" customWidth="1"/>
    <col min="4620" max="4620" width="7.140625" style="8" customWidth="1"/>
    <col min="4621" max="4621" width="8.28515625" style="8" customWidth="1"/>
    <col min="4622" max="4622" width="19" style="8" customWidth="1"/>
    <col min="4623" max="4623" width="15.28515625" style="8" customWidth="1"/>
    <col min="4624" max="4864" width="11.140625" style="8"/>
    <col min="4865" max="4865" width="19" style="8" customWidth="1"/>
    <col min="4866" max="4866" width="21.5703125" style="8" customWidth="1"/>
    <col min="4867" max="4867" width="19.7109375" style="8" customWidth="1"/>
    <col min="4868" max="4868" width="17.42578125" style="8" customWidth="1"/>
    <col min="4869" max="4869" width="21" style="8" customWidth="1"/>
    <col min="4870" max="4870" width="18.140625" style="8" customWidth="1"/>
    <col min="4871" max="4871" width="16.140625" style="8" customWidth="1"/>
    <col min="4872" max="4872" width="16.5703125" style="8" customWidth="1"/>
    <col min="4873" max="4873" width="8.7109375" style="8" customWidth="1"/>
    <col min="4874" max="4874" width="26" style="8" customWidth="1"/>
    <col min="4875" max="4875" width="29.28515625" style="8" customWidth="1"/>
    <col min="4876" max="4876" width="7.140625" style="8" customWidth="1"/>
    <col min="4877" max="4877" width="8.28515625" style="8" customWidth="1"/>
    <col min="4878" max="4878" width="19" style="8" customWidth="1"/>
    <col min="4879" max="4879" width="15.28515625" style="8" customWidth="1"/>
    <col min="4880" max="5120" width="11.140625" style="8"/>
    <col min="5121" max="5121" width="19" style="8" customWidth="1"/>
    <col min="5122" max="5122" width="21.5703125" style="8" customWidth="1"/>
    <col min="5123" max="5123" width="19.7109375" style="8" customWidth="1"/>
    <col min="5124" max="5124" width="17.42578125" style="8" customWidth="1"/>
    <col min="5125" max="5125" width="21" style="8" customWidth="1"/>
    <col min="5126" max="5126" width="18.140625" style="8" customWidth="1"/>
    <col min="5127" max="5127" width="16.140625" style="8" customWidth="1"/>
    <col min="5128" max="5128" width="16.5703125" style="8" customWidth="1"/>
    <col min="5129" max="5129" width="8.7109375" style="8" customWidth="1"/>
    <col min="5130" max="5130" width="26" style="8" customWidth="1"/>
    <col min="5131" max="5131" width="29.28515625" style="8" customWidth="1"/>
    <col min="5132" max="5132" width="7.140625" style="8" customWidth="1"/>
    <col min="5133" max="5133" width="8.28515625" style="8" customWidth="1"/>
    <col min="5134" max="5134" width="19" style="8" customWidth="1"/>
    <col min="5135" max="5135" width="15.28515625" style="8" customWidth="1"/>
    <col min="5136" max="5376" width="11.140625" style="8"/>
    <col min="5377" max="5377" width="19" style="8" customWidth="1"/>
    <col min="5378" max="5378" width="21.5703125" style="8" customWidth="1"/>
    <col min="5379" max="5379" width="19.7109375" style="8" customWidth="1"/>
    <col min="5380" max="5380" width="17.42578125" style="8" customWidth="1"/>
    <col min="5381" max="5381" width="21" style="8" customWidth="1"/>
    <col min="5382" max="5382" width="18.140625" style="8" customWidth="1"/>
    <col min="5383" max="5383" width="16.140625" style="8" customWidth="1"/>
    <col min="5384" max="5384" width="16.5703125" style="8" customWidth="1"/>
    <col min="5385" max="5385" width="8.7109375" style="8" customWidth="1"/>
    <col min="5386" max="5386" width="26" style="8" customWidth="1"/>
    <col min="5387" max="5387" width="29.28515625" style="8" customWidth="1"/>
    <col min="5388" max="5388" width="7.140625" style="8" customWidth="1"/>
    <col min="5389" max="5389" width="8.28515625" style="8" customWidth="1"/>
    <col min="5390" max="5390" width="19" style="8" customWidth="1"/>
    <col min="5391" max="5391" width="15.28515625" style="8" customWidth="1"/>
    <col min="5392" max="5632" width="11.140625" style="8"/>
    <col min="5633" max="5633" width="19" style="8" customWidth="1"/>
    <col min="5634" max="5634" width="21.5703125" style="8" customWidth="1"/>
    <col min="5635" max="5635" width="19.7109375" style="8" customWidth="1"/>
    <col min="5636" max="5636" width="17.42578125" style="8" customWidth="1"/>
    <col min="5637" max="5637" width="21" style="8" customWidth="1"/>
    <col min="5638" max="5638" width="18.140625" style="8" customWidth="1"/>
    <col min="5639" max="5639" width="16.140625" style="8" customWidth="1"/>
    <col min="5640" max="5640" width="16.5703125" style="8" customWidth="1"/>
    <col min="5641" max="5641" width="8.7109375" style="8" customWidth="1"/>
    <col min="5642" max="5642" width="26" style="8" customWidth="1"/>
    <col min="5643" max="5643" width="29.28515625" style="8" customWidth="1"/>
    <col min="5644" max="5644" width="7.140625" style="8" customWidth="1"/>
    <col min="5645" max="5645" width="8.28515625" style="8" customWidth="1"/>
    <col min="5646" max="5646" width="19" style="8" customWidth="1"/>
    <col min="5647" max="5647" width="15.28515625" style="8" customWidth="1"/>
    <col min="5648" max="5888" width="11.140625" style="8"/>
    <col min="5889" max="5889" width="19" style="8" customWidth="1"/>
    <col min="5890" max="5890" width="21.5703125" style="8" customWidth="1"/>
    <col min="5891" max="5891" width="19.7109375" style="8" customWidth="1"/>
    <col min="5892" max="5892" width="17.42578125" style="8" customWidth="1"/>
    <col min="5893" max="5893" width="21" style="8" customWidth="1"/>
    <col min="5894" max="5894" width="18.140625" style="8" customWidth="1"/>
    <col min="5895" max="5895" width="16.140625" style="8" customWidth="1"/>
    <col min="5896" max="5896" width="16.5703125" style="8" customWidth="1"/>
    <col min="5897" max="5897" width="8.7109375" style="8" customWidth="1"/>
    <col min="5898" max="5898" width="26" style="8" customWidth="1"/>
    <col min="5899" max="5899" width="29.28515625" style="8" customWidth="1"/>
    <col min="5900" max="5900" width="7.140625" style="8" customWidth="1"/>
    <col min="5901" max="5901" width="8.28515625" style="8" customWidth="1"/>
    <col min="5902" max="5902" width="19" style="8" customWidth="1"/>
    <col min="5903" max="5903" width="15.28515625" style="8" customWidth="1"/>
    <col min="5904" max="6144" width="11.140625" style="8"/>
    <col min="6145" max="6145" width="19" style="8" customWidth="1"/>
    <col min="6146" max="6146" width="21.5703125" style="8" customWidth="1"/>
    <col min="6147" max="6147" width="19.7109375" style="8" customWidth="1"/>
    <col min="6148" max="6148" width="17.42578125" style="8" customWidth="1"/>
    <col min="6149" max="6149" width="21" style="8" customWidth="1"/>
    <col min="6150" max="6150" width="18.140625" style="8" customWidth="1"/>
    <col min="6151" max="6151" width="16.140625" style="8" customWidth="1"/>
    <col min="6152" max="6152" width="16.5703125" style="8" customWidth="1"/>
    <col min="6153" max="6153" width="8.7109375" style="8" customWidth="1"/>
    <col min="6154" max="6154" width="26" style="8" customWidth="1"/>
    <col min="6155" max="6155" width="29.28515625" style="8" customWidth="1"/>
    <col min="6156" max="6156" width="7.140625" style="8" customWidth="1"/>
    <col min="6157" max="6157" width="8.28515625" style="8" customWidth="1"/>
    <col min="6158" max="6158" width="19" style="8" customWidth="1"/>
    <col min="6159" max="6159" width="15.28515625" style="8" customWidth="1"/>
    <col min="6160" max="6400" width="11.140625" style="8"/>
    <col min="6401" max="6401" width="19" style="8" customWidth="1"/>
    <col min="6402" max="6402" width="21.5703125" style="8" customWidth="1"/>
    <col min="6403" max="6403" width="19.7109375" style="8" customWidth="1"/>
    <col min="6404" max="6404" width="17.42578125" style="8" customWidth="1"/>
    <col min="6405" max="6405" width="21" style="8" customWidth="1"/>
    <col min="6406" max="6406" width="18.140625" style="8" customWidth="1"/>
    <col min="6407" max="6407" width="16.140625" style="8" customWidth="1"/>
    <col min="6408" max="6408" width="16.5703125" style="8" customWidth="1"/>
    <col min="6409" max="6409" width="8.7109375" style="8" customWidth="1"/>
    <col min="6410" max="6410" width="26" style="8" customWidth="1"/>
    <col min="6411" max="6411" width="29.28515625" style="8" customWidth="1"/>
    <col min="6412" max="6412" width="7.140625" style="8" customWidth="1"/>
    <col min="6413" max="6413" width="8.28515625" style="8" customWidth="1"/>
    <col min="6414" max="6414" width="19" style="8" customWidth="1"/>
    <col min="6415" max="6415" width="15.28515625" style="8" customWidth="1"/>
    <col min="6416" max="6656" width="11.140625" style="8"/>
    <col min="6657" max="6657" width="19" style="8" customWidth="1"/>
    <col min="6658" max="6658" width="21.5703125" style="8" customWidth="1"/>
    <col min="6659" max="6659" width="19.7109375" style="8" customWidth="1"/>
    <col min="6660" max="6660" width="17.42578125" style="8" customWidth="1"/>
    <col min="6661" max="6661" width="21" style="8" customWidth="1"/>
    <col min="6662" max="6662" width="18.140625" style="8" customWidth="1"/>
    <col min="6663" max="6663" width="16.140625" style="8" customWidth="1"/>
    <col min="6664" max="6664" width="16.5703125" style="8" customWidth="1"/>
    <col min="6665" max="6665" width="8.7109375" style="8" customWidth="1"/>
    <col min="6666" max="6666" width="26" style="8" customWidth="1"/>
    <col min="6667" max="6667" width="29.28515625" style="8" customWidth="1"/>
    <col min="6668" max="6668" width="7.140625" style="8" customWidth="1"/>
    <col min="6669" max="6669" width="8.28515625" style="8" customWidth="1"/>
    <col min="6670" max="6670" width="19" style="8" customWidth="1"/>
    <col min="6671" max="6671" width="15.28515625" style="8" customWidth="1"/>
    <col min="6672" max="6912" width="11.140625" style="8"/>
    <col min="6913" max="6913" width="19" style="8" customWidth="1"/>
    <col min="6914" max="6914" width="21.5703125" style="8" customWidth="1"/>
    <col min="6915" max="6915" width="19.7109375" style="8" customWidth="1"/>
    <col min="6916" max="6916" width="17.42578125" style="8" customWidth="1"/>
    <col min="6917" max="6917" width="21" style="8" customWidth="1"/>
    <col min="6918" max="6918" width="18.140625" style="8" customWidth="1"/>
    <col min="6919" max="6919" width="16.140625" style="8" customWidth="1"/>
    <col min="6920" max="6920" width="16.5703125" style="8" customWidth="1"/>
    <col min="6921" max="6921" width="8.7109375" style="8" customWidth="1"/>
    <col min="6922" max="6922" width="26" style="8" customWidth="1"/>
    <col min="6923" max="6923" width="29.28515625" style="8" customWidth="1"/>
    <col min="6924" max="6924" width="7.140625" style="8" customWidth="1"/>
    <col min="6925" max="6925" width="8.28515625" style="8" customWidth="1"/>
    <col min="6926" max="6926" width="19" style="8" customWidth="1"/>
    <col min="6927" max="6927" width="15.28515625" style="8" customWidth="1"/>
    <col min="6928" max="7168" width="11.140625" style="8"/>
    <col min="7169" max="7169" width="19" style="8" customWidth="1"/>
    <col min="7170" max="7170" width="21.5703125" style="8" customWidth="1"/>
    <col min="7171" max="7171" width="19.7109375" style="8" customWidth="1"/>
    <col min="7172" max="7172" width="17.42578125" style="8" customWidth="1"/>
    <col min="7173" max="7173" width="21" style="8" customWidth="1"/>
    <col min="7174" max="7174" width="18.140625" style="8" customWidth="1"/>
    <col min="7175" max="7175" width="16.140625" style="8" customWidth="1"/>
    <col min="7176" max="7176" width="16.5703125" style="8" customWidth="1"/>
    <col min="7177" max="7177" width="8.7109375" style="8" customWidth="1"/>
    <col min="7178" max="7178" width="26" style="8" customWidth="1"/>
    <col min="7179" max="7179" width="29.28515625" style="8" customWidth="1"/>
    <col min="7180" max="7180" width="7.140625" style="8" customWidth="1"/>
    <col min="7181" max="7181" width="8.28515625" style="8" customWidth="1"/>
    <col min="7182" max="7182" width="19" style="8" customWidth="1"/>
    <col min="7183" max="7183" width="15.28515625" style="8" customWidth="1"/>
    <col min="7184" max="7424" width="11.140625" style="8"/>
    <col min="7425" max="7425" width="19" style="8" customWidth="1"/>
    <col min="7426" max="7426" width="21.5703125" style="8" customWidth="1"/>
    <col min="7427" max="7427" width="19.7109375" style="8" customWidth="1"/>
    <col min="7428" max="7428" width="17.42578125" style="8" customWidth="1"/>
    <col min="7429" max="7429" width="21" style="8" customWidth="1"/>
    <col min="7430" max="7430" width="18.140625" style="8" customWidth="1"/>
    <col min="7431" max="7431" width="16.140625" style="8" customWidth="1"/>
    <col min="7432" max="7432" width="16.5703125" style="8" customWidth="1"/>
    <col min="7433" max="7433" width="8.7109375" style="8" customWidth="1"/>
    <col min="7434" max="7434" width="26" style="8" customWidth="1"/>
    <col min="7435" max="7435" width="29.28515625" style="8" customWidth="1"/>
    <col min="7436" max="7436" width="7.140625" style="8" customWidth="1"/>
    <col min="7437" max="7437" width="8.28515625" style="8" customWidth="1"/>
    <col min="7438" max="7438" width="19" style="8" customWidth="1"/>
    <col min="7439" max="7439" width="15.28515625" style="8" customWidth="1"/>
    <col min="7440" max="7680" width="11.140625" style="8"/>
    <col min="7681" max="7681" width="19" style="8" customWidth="1"/>
    <col min="7682" max="7682" width="21.5703125" style="8" customWidth="1"/>
    <col min="7683" max="7683" width="19.7109375" style="8" customWidth="1"/>
    <col min="7684" max="7684" width="17.42578125" style="8" customWidth="1"/>
    <col min="7685" max="7685" width="21" style="8" customWidth="1"/>
    <col min="7686" max="7686" width="18.140625" style="8" customWidth="1"/>
    <col min="7687" max="7687" width="16.140625" style="8" customWidth="1"/>
    <col min="7688" max="7688" width="16.5703125" style="8" customWidth="1"/>
    <col min="7689" max="7689" width="8.7109375" style="8" customWidth="1"/>
    <col min="7690" max="7690" width="26" style="8" customWidth="1"/>
    <col min="7691" max="7691" width="29.28515625" style="8" customWidth="1"/>
    <col min="7692" max="7692" width="7.140625" style="8" customWidth="1"/>
    <col min="7693" max="7693" width="8.28515625" style="8" customWidth="1"/>
    <col min="7694" max="7694" width="19" style="8" customWidth="1"/>
    <col min="7695" max="7695" width="15.28515625" style="8" customWidth="1"/>
    <col min="7696" max="7936" width="11.140625" style="8"/>
    <col min="7937" max="7937" width="19" style="8" customWidth="1"/>
    <col min="7938" max="7938" width="21.5703125" style="8" customWidth="1"/>
    <col min="7939" max="7939" width="19.7109375" style="8" customWidth="1"/>
    <col min="7940" max="7940" width="17.42578125" style="8" customWidth="1"/>
    <col min="7941" max="7941" width="21" style="8" customWidth="1"/>
    <col min="7942" max="7942" width="18.140625" style="8" customWidth="1"/>
    <col min="7943" max="7943" width="16.140625" style="8" customWidth="1"/>
    <col min="7944" max="7944" width="16.5703125" style="8" customWidth="1"/>
    <col min="7945" max="7945" width="8.7109375" style="8" customWidth="1"/>
    <col min="7946" max="7946" width="26" style="8" customWidth="1"/>
    <col min="7947" max="7947" width="29.28515625" style="8" customWidth="1"/>
    <col min="7948" max="7948" width="7.140625" style="8" customWidth="1"/>
    <col min="7949" max="7949" width="8.28515625" style="8" customWidth="1"/>
    <col min="7950" max="7950" width="19" style="8" customWidth="1"/>
    <col min="7951" max="7951" width="15.28515625" style="8" customWidth="1"/>
    <col min="7952" max="8192" width="11.140625" style="8"/>
    <col min="8193" max="8193" width="19" style="8" customWidth="1"/>
    <col min="8194" max="8194" width="21.5703125" style="8" customWidth="1"/>
    <col min="8195" max="8195" width="19.7109375" style="8" customWidth="1"/>
    <col min="8196" max="8196" width="17.42578125" style="8" customWidth="1"/>
    <col min="8197" max="8197" width="21" style="8" customWidth="1"/>
    <col min="8198" max="8198" width="18.140625" style="8" customWidth="1"/>
    <col min="8199" max="8199" width="16.140625" style="8" customWidth="1"/>
    <col min="8200" max="8200" width="16.5703125" style="8" customWidth="1"/>
    <col min="8201" max="8201" width="8.7109375" style="8" customWidth="1"/>
    <col min="8202" max="8202" width="26" style="8" customWidth="1"/>
    <col min="8203" max="8203" width="29.28515625" style="8" customWidth="1"/>
    <col min="8204" max="8204" width="7.140625" style="8" customWidth="1"/>
    <col min="8205" max="8205" width="8.28515625" style="8" customWidth="1"/>
    <col min="8206" max="8206" width="19" style="8" customWidth="1"/>
    <col min="8207" max="8207" width="15.28515625" style="8" customWidth="1"/>
    <col min="8208" max="8448" width="11.140625" style="8"/>
    <col min="8449" max="8449" width="19" style="8" customWidth="1"/>
    <col min="8450" max="8450" width="21.5703125" style="8" customWidth="1"/>
    <col min="8451" max="8451" width="19.7109375" style="8" customWidth="1"/>
    <col min="8452" max="8452" width="17.42578125" style="8" customWidth="1"/>
    <col min="8453" max="8453" width="21" style="8" customWidth="1"/>
    <col min="8454" max="8454" width="18.140625" style="8" customWidth="1"/>
    <col min="8455" max="8455" width="16.140625" style="8" customWidth="1"/>
    <col min="8456" max="8456" width="16.5703125" style="8" customWidth="1"/>
    <col min="8457" max="8457" width="8.7109375" style="8" customWidth="1"/>
    <col min="8458" max="8458" width="26" style="8" customWidth="1"/>
    <col min="8459" max="8459" width="29.28515625" style="8" customWidth="1"/>
    <col min="8460" max="8460" width="7.140625" style="8" customWidth="1"/>
    <col min="8461" max="8461" width="8.28515625" style="8" customWidth="1"/>
    <col min="8462" max="8462" width="19" style="8" customWidth="1"/>
    <col min="8463" max="8463" width="15.28515625" style="8" customWidth="1"/>
    <col min="8464" max="8704" width="11.140625" style="8"/>
    <col min="8705" max="8705" width="19" style="8" customWidth="1"/>
    <col min="8706" max="8706" width="21.5703125" style="8" customWidth="1"/>
    <col min="8707" max="8707" width="19.7109375" style="8" customWidth="1"/>
    <col min="8708" max="8708" width="17.42578125" style="8" customWidth="1"/>
    <col min="8709" max="8709" width="21" style="8" customWidth="1"/>
    <col min="8710" max="8710" width="18.140625" style="8" customWidth="1"/>
    <col min="8711" max="8711" width="16.140625" style="8" customWidth="1"/>
    <col min="8712" max="8712" width="16.5703125" style="8" customWidth="1"/>
    <col min="8713" max="8713" width="8.7109375" style="8" customWidth="1"/>
    <col min="8714" max="8714" width="26" style="8" customWidth="1"/>
    <col min="8715" max="8715" width="29.28515625" style="8" customWidth="1"/>
    <col min="8716" max="8716" width="7.140625" style="8" customWidth="1"/>
    <col min="8717" max="8717" width="8.28515625" style="8" customWidth="1"/>
    <col min="8718" max="8718" width="19" style="8" customWidth="1"/>
    <col min="8719" max="8719" width="15.28515625" style="8" customWidth="1"/>
    <col min="8720" max="8960" width="11.140625" style="8"/>
    <col min="8961" max="8961" width="19" style="8" customWidth="1"/>
    <col min="8962" max="8962" width="21.5703125" style="8" customWidth="1"/>
    <col min="8963" max="8963" width="19.7109375" style="8" customWidth="1"/>
    <col min="8964" max="8964" width="17.42578125" style="8" customWidth="1"/>
    <col min="8965" max="8965" width="21" style="8" customWidth="1"/>
    <col min="8966" max="8966" width="18.140625" style="8" customWidth="1"/>
    <col min="8967" max="8967" width="16.140625" style="8" customWidth="1"/>
    <col min="8968" max="8968" width="16.5703125" style="8" customWidth="1"/>
    <col min="8969" max="8969" width="8.7109375" style="8" customWidth="1"/>
    <col min="8970" max="8970" width="26" style="8" customWidth="1"/>
    <col min="8971" max="8971" width="29.28515625" style="8" customWidth="1"/>
    <col min="8972" max="8972" width="7.140625" style="8" customWidth="1"/>
    <col min="8973" max="8973" width="8.28515625" style="8" customWidth="1"/>
    <col min="8974" max="8974" width="19" style="8" customWidth="1"/>
    <col min="8975" max="8975" width="15.28515625" style="8" customWidth="1"/>
    <col min="8976" max="9216" width="11.140625" style="8"/>
    <col min="9217" max="9217" width="19" style="8" customWidth="1"/>
    <col min="9218" max="9218" width="21.5703125" style="8" customWidth="1"/>
    <col min="9219" max="9219" width="19.7109375" style="8" customWidth="1"/>
    <col min="9220" max="9220" width="17.42578125" style="8" customWidth="1"/>
    <col min="9221" max="9221" width="21" style="8" customWidth="1"/>
    <col min="9222" max="9222" width="18.140625" style="8" customWidth="1"/>
    <col min="9223" max="9223" width="16.140625" style="8" customWidth="1"/>
    <col min="9224" max="9224" width="16.5703125" style="8" customWidth="1"/>
    <col min="9225" max="9225" width="8.7109375" style="8" customWidth="1"/>
    <col min="9226" max="9226" width="26" style="8" customWidth="1"/>
    <col min="9227" max="9227" width="29.28515625" style="8" customWidth="1"/>
    <col min="9228" max="9228" width="7.140625" style="8" customWidth="1"/>
    <col min="9229" max="9229" width="8.28515625" style="8" customWidth="1"/>
    <col min="9230" max="9230" width="19" style="8" customWidth="1"/>
    <col min="9231" max="9231" width="15.28515625" style="8" customWidth="1"/>
    <col min="9232" max="9472" width="11.140625" style="8"/>
    <col min="9473" max="9473" width="19" style="8" customWidth="1"/>
    <col min="9474" max="9474" width="21.5703125" style="8" customWidth="1"/>
    <col min="9475" max="9475" width="19.7109375" style="8" customWidth="1"/>
    <col min="9476" max="9476" width="17.42578125" style="8" customWidth="1"/>
    <col min="9477" max="9477" width="21" style="8" customWidth="1"/>
    <col min="9478" max="9478" width="18.140625" style="8" customWidth="1"/>
    <col min="9479" max="9479" width="16.140625" style="8" customWidth="1"/>
    <col min="9480" max="9480" width="16.5703125" style="8" customWidth="1"/>
    <col min="9481" max="9481" width="8.7109375" style="8" customWidth="1"/>
    <col min="9482" max="9482" width="26" style="8" customWidth="1"/>
    <col min="9483" max="9483" width="29.28515625" style="8" customWidth="1"/>
    <col min="9484" max="9484" width="7.140625" style="8" customWidth="1"/>
    <col min="9485" max="9485" width="8.28515625" style="8" customWidth="1"/>
    <col min="9486" max="9486" width="19" style="8" customWidth="1"/>
    <col min="9487" max="9487" width="15.28515625" style="8" customWidth="1"/>
    <col min="9488" max="9728" width="11.140625" style="8"/>
    <col min="9729" max="9729" width="19" style="8" customWidth="1"/>
    <col min="9730" max="9730" width="21.5703125" style="8" customWidth="1"/>
    <col min="9731" max="9731" width="19.7109375" style="8" customWidth="1"/>
    <col min="9732" max="9732" width="17.42578125" style="8" customWidth="1"/>
    <col min="9733" max="9733" width="21" style="8" customWidth="1"/>
    <col min="9734" max="9734" width="18.140625" style="8" customWidth="1"/>
    <col min="9735" max="9735" width="16.140625" style="8" customWidth="1"/>
    <col min="9736" max="9736" width="16.5703125" style="8" customWidth="1"/>
    <col min="9737" max="9737" width="8.7109375" style="8" customWidth="1"/>
    <col min="9738" max="9738" width="26" style="8" customWidth="1"/>
    <col min="9739" max="9739" width="29.28515625" style="8" customWidth="1"/>
    <col min="9740" max="9740" width="7.140625" style="8" customWidth="1"/>
    <col min="9741" max="9741" width="8.28515625" style="8" customWidth="1"/>
    <col min="9742" max="9742" width="19" style="8" customWidth="1"/>
    <col min="9743" max="9743" width="15.28515625" style="8" customWidth="1"/>
    <col min="9744" max="9984" width="11.140625" style="8"/>
    <col min="9985" max="9985" width="19" style="8" customWidth="1"/>
    <col min="9986" max="9986" width="21.5703125" style="8" customWidth="1"/>
    <col min="9987" max="9987" width="19.7109375" style="8" customWidth="1"/>
    <col min="9988" max="9988" width="17.42578125" style="8" customWidth="1"/>
    <col min="9989" max="9989" width="21" style="8" customWidth="1"/>
    <col min="9990" max="9990" width="18.140625" style="8" customWidth="1"/>
    <col min="9991" max="9991" width="16.140625" style="8" customWidth="1"/>
    <col min="9992" max="9992" width="16.5703125" style="8" customWidth="1"/>
    <col min="9993" max="9993" width="8.7109375" style="8" customWidth="1"/>
    <col min="9994" max="9994" width="26" style="8" customWidth="1"/>
    <col min="9995" max="9995" width="29.28515625" style="8" customWidth="1"/>
    <col min="9996" max="9996" width="7.140625" style="8" customWidth="1"/>
    <col min="9997" max="9997" width="8.28515625" style="8" customWidth="1"/>
    <col min="9998" max="9998" width="19" style="8" customWidth="1"/>
    <col min="9999" max="9999" width="15.28515625" style="8" customWidth="1"/>
    <col min="10000" max="10240" width="11.140625" style="8"/>
    <col min="10241" max="10241" width="19" style="8" customWidth="1"/>
    <col min="10242" max="10242" width="21.5703125" style="8" customWidth="1"/>
    <col min="10243" max="10243" width="19.7109375" style="8" customWidth="1"/>
    <col min="10244" max="10244" width="17.42578125" style="8" customWidth="1"/>
    <col min="10245" max="10245" width="21" style="8" customWidth="1"/>
    <col min="10246" max="10246" width="18.140625" style="8" customWidth="1"/>
    <col min="10247" max="10247" width="16.140625" style="8" customWidth="1"/>
    <col min="10248" max="10248" width="16.5703125" style="8" customWidth="1"/>
    <col min="10249" max="10249" width="8.7109375" style="8" customWidth="1"/>
    <col min="10250" max="10250" width="26" style="8" customWidth="1"/>
    <col min="10251" max="10251" width="29.28515625" style="8" customWidth="1"/>
    <col min="10252" max="10252" width="7.140625" style="8" customWidth="1"/>
    <col min="10253" max="10253" width="8.28515625" style="8" customWidth="1"/>
    <col min="10254" max="10254" width="19" style="8" customWidth="1"/>
    <col min="10255" max="10255" width="15.28515625" style="8" customWidth="1"/>
    <col min="10256" max="10496" width="11.140625" style="8"/>
    <col min="10497" max="10497" width="19" style="8" customWidth="1"/>
    <col min="10498" max="10498" width="21.5703125" style="8" customWidth="1"/>
    <col min="10499" max="10499" width="19.7109375" style="8" customWidth="1"/>
    <col min="10500" max="10500" width="17.42578125" style="8" customWidth="1"/>
    <col min="10501" max="10501" width="21" style="8" customWidth="1"/>
    <col min="10502" max="10502" width="18.140625" style="8" customWidth="1"/>
    <col min="10503" max="10503" width="16.140625" style="8" customWidth="1"/>
    <col min="10504" max="10504" width="16.5703125" style="8" customWidth="1"/>
    <col min="10505" max="10505" width="8.7109375" style="8" customWidth="1"/>
    <col min="10506" max="10506" width="26" style="8" customWidth="1"/>
    <col min="10507" max="10507" width="29.28515625" style="8" customWidth="1"/>
    <col min="10508" max="10508" width="7.140625" style="8" customWidth="1"/>
    <col min="10509" max="10509" width="8.28515625" style="8" customWidth="1"/>
    <col min="10510" max="10510" width="19" style="8" customWidth="1"/>
    <col min="10511" max="10511" width="15.28515625" style="8" customWidth="1"/>
    <col min="10512" max="10752" width="11.140625" style="8"/>
    <col min="10753" max="10753" width="19" style="8" customWidth="1"/>
    <col min="10754" max="10754" width="21.5703125" style="8" customWidth="1"/>
    <col min="10755" max="10755" width="19.7109375" style="8" customWidth="1"/>
    <col min="10756" max="10756" width="17.42578125" style="8" customWidth="1"/>
    <col min="10757" max="10757" width="21" style="8" customWidth="1"/>
    <col min="10758" max="10758" width="18.140625" style="8" customWidth="1"/>
    <col min="10759" max="10759" width="16.140625" style="8" customWidth="1"/>
    <col min="10760" max="10760" width="16.5703125" style="8" customWidth="1"/>
    <col min="10761" max="10761" width="8.7109375" style="8" customWidth="1"/>
    <col min="10762" max="10762" width="26" style="8" customWidth="1"/>
    <col min="10763" max="10763" width="29.28515625" style="8" customWidth="1"/>
    <col min="10764" max="10764" width="7.140625" style="8" customWidth="1"/>
    <col min="10765" max="10765" width="8.28515625" style="8" customWidth="1"/>
    <col min="10766" max="10766" width="19" style="8" customWidth="1"/>
    <col min="10767" max="10767" width="15.28515625" style="8" customWidth="1"/>
    <col min="10768" max="11008" width="11.140625" style="8"/>
    <col min="11009" max="11009" width="19" style="8" customWidth="1"/>
    <col min="11010" max="11010" width="21.5703125" style="8" customWidth="1"/>
    <col min="11011" max="11011" width="19.7109375" style="8" customWidth="1"/>
    <col min="11012" max="11012" width="17.42578125" style="8" customWidth="1"/>
    <col min="11013" max="11013" width="21" style="8" customWidth="1"/>
    <col min="11014" max="11014" width="18.140625" style="8" customWidth="1"/>
    <col min="11015" max="11015" width="16.140625" style="8" customWidth="1"/>
    <col min="11016" max="11016" width="16.5703125" style="8" customWidth="1"/>
    <col min="11017" max="11017" width="8.7109375" style="8" customWidth="1"/>
    <col min="11018" max="11018" width="26" style="8" customWidth="1"/>
    <col min="11019" max="11019" width="29.28515625" style="8" customWidth="1"/>
    <col min="11020" max="11020" width="7.140625" style="8" customWidth="1"/>
    <col min="11021" max="11021" width="8.28515625" style="8" customWidth="1"/>
    <col min="11022" max="11022" width="19" style="8" customWidth="1"/>
    <col min="11023" max="11023" width="15.28515625" style="8" customWidth="1"/>
    <col min="11024" max="11264" width="11.140625" style="8"/>
    <col min="11265" max="11265" width="19" style="8" customWidth="1"/>
    <col min="11266" max="11266" width="21.5703125" style="8" customWidth="1"/>
    <col min="11267" max="11267" width="19.7109375" style="8" customWidth="1"/>
    <col min="11268" max="11268" width="17.42578125" style="8" customWidth="1"/>
    <col min="11269" max="11269" width="21" style="8" customWidth="1"/>
    <col min="11270" max="11270" width="18.140625" style="8" customWidth="1"/>
    <col min="11271" max="11271" width="16.140625" style="8" customWidth="1"/>
    <col min="11272" max="11272" width="16.5703125" style="8" customWidth="1"/>
    <col min="11273" max="11273" width="8.7109375" style="8" customWidth="1"/>
    <col min="11274" max="11274" width="26" style="8" customWidth="1"/>
    <col min="11275" max="11275" width="29.28515625" style="8" customWidth="1"/>
    <col min="11276" max="11276" width="7.140625" style="8" customWidth="1"/>
    <col min="11277" max="11277" width="8.28515625" style="8" customWidth="1"/>
    <col min="11278" max="11278" width="19" style="8" customWidth="1"/>
    <col min="11279" max="11279" width="15.28515625" style="8" customWidth="1"/>
    <col min="11280" max="11520" width="11.140625" style="8"/>
    <col min="11521" max="11521" width="19" style="8" customWidth="1"/>
    <col min="11522" max="11522" width="21.5703125" style="8" customWidth="1"/>
    <col min="11523" max="11523" width="19.7109375" style="8" customWidth="1"/>
    <col min="11524" max="11524" width="17.42578125" style="8" customWidth="1"/>
    <col min="11525" max="11525" width="21" style="8" customWidth="1"/>
    <col min="11526" max="11526" width="18.140625" style="8" customWidth="1"/>
    <col min="11527" max="11527" width="16.140625" style="8" customWidth="1"/>
    <col min="11528" max="11528" width="16.5703125" style="8" customWidth="1"/>
    <col min="11529" max="11529" width="8.7109375" style="8" customWidth="1"/>
    <col min="11530" max="11530" width="26" style="8" customWidth="1"/>
    <col min="11531" max="11531" width="29.28515625" style="8" customWidth="1"/>
    <col min="11532" max="11532" width="7.140625" style="8" customWidth="1"/>
    <col min="11533" max="11533" width="8.28515625" style="8" customWidth="1"/>
    <col min="11534" max="11534" width="19" style="8" customWidth="1"/>
    <col min="11535" max="11535" width="15.28515625" style="8" customWidth="1"/>
    <col min="11536" max="11776" width="11.140625" style="8"/>
    <col min="11777" max="11777" width="19" style="8" customWidth="1"/>
    <col min="11778" max="11778" width="21.5703125" style="8" customWidth="1"/>
    <col min="11779" max="11779" width="19.7109375" style="8" customWidth="1"/>
    <col min="11780" max="11780" width="17.42578125" style="8" customWidth="1"/>
    <col min="11781" max="11781" width="21" style="8" customWidth="1"/>
    <col min="11782" max="11782" width="18.140625" style="8" customWidth="1"/>
    <col min="11783" max="11783" width="16.140625" style="8" customWidth="1"/>
    <col min="11784" max="11784" width="16.5703125" style="8" customWidth="1"/>
    <col min="11785" max="11785" width="8.7109375" style="8" customWidth="1"/>
    <col min="11786" max="11786" width="26" style="8" customWidth="1"/>
    <col min="11787" max="11787" width="29.28515625" style="8" customWidth="1"/>
    <col min="11788" max="11788" width="7.140625" style="8" customWidth="1"/>
    <col min="11789" max="11789" width="8.28515625" style="8" customWidth="1"/>
    <col min="11790" max="11790" width="19" style="8" customWidth="1"/>
    <col min="11791" max="11791" width="15.28515625" style="8" customWidth="1"/>
    <col min="11792" max="12032" width="11.140625" style="8"/>
    <col min="12033" max="12033" width="19" style="8" customWidth="1"/>
    <col min="12034" max="12034" width="21.5703125" style="8" customWidth="1"/>
    <col min="12035" max="12035" width="19.7109375" style="8" customWidth="1"/>
    <col min="12036" max="12036" width="17.42578125" style="8" customWidth="1"/>
    <col min="12037" max="12037" width="21" style="8" customWidth="1"/>
    <col min="12038" max="12038" width="18.140625" style="8" customWidth="1"/>
    <col min="12039" max="12039" width="16.140625" style="8" customWidth="1"/>
    <col min="12040" max="12040" width="16.5703125" style="8" customWidth="1"/>
    <col min="12041" max="12041" width="8.7109375" style="8" customWidth="1"/>
    <col min="12042" max="12042" width="26" style="8" customWidth="1"/>
    <col min="12043" max="12043" width="29.28515625" style="8" customWidth="1"/>
    <col min="12044" max="12044" width="7.140625" style="8" customWidth="1"/>
    <col min="12045" max="12045" width="8.28515625" style="8" customWidth="1"/>
    <col min="12046" max="12046" width="19" style="8" customWidth="1"/>
    <col min="12047" max="12047" width="15.28515625" style="8" customWidth="1"/>
    <col min="12048" max="12288" width="11.140625" style="8"/>
    <col min="12289" max="12289" width="19" style="8" customWidth="1"/>
    <col min="12290" max="12290" width="21.5703125" style="8" customWidth="1"/>
    <col min="12291" max="12291" width="19.7109375" style="8" customWidth="1"/>
    <col min="12292" max="12292" width="17.42578125" style="8" customWidth="1"/>
    <col min="12293" max="12293" width="21" style="8" customWidth="1"/>
    <col min="12294" max="12294" width="18.140625" style="8" customWidth="1"/>
    <col min="12295" max="12295" width="16.140625" style="8" customWidth="1"/>
    <col min="12296" max="12296" width="16.5703125" style="8" customWidth="1"/>
    <col min="12297" max="12297" width="8.7109375" style="8" customWidth="1"/>
    <col min="12298" max="12298" width="26" style="8" customWidth="1"/>
    <col min="12299" max="12299" width="29.28515625" style="8" customWidth="1"/>
    <col min="12300" max="12300" width="7.140625" style="8" customWidth="1"/>
    <col min="12301" max="12301" width="8.28515625" style="8" customWidth="1"/>
    <col min="12302" max="12302" width="19" style="8" customWidth="1"/>
    <col min="12303" max="12303" width="15.28515625" style="8" customWidth="1"/>
    <col min="12304" max="12544" width="11.140625" style="8"/>
    <col min="12545" max="12545" width="19" style="8" customWidth="1"/>
    <col min="12546" max="12546" width="21.5703125" style="8" customWidth="1"/>
    <col min="12547" max="12547" width="19.7109375" style="8" customWidth="1"/>
    <col min="12548" max="12548" width="17.42578125" style="8" customWidth="1"/>
    <col min="12549" max="12549" width="21" style="8" customWidth="1"/>
    <col min="12550" max="12550" width="18.140625" style="8" customWidth="1"/>
    <col min="12551" max="12551" width="16.140625" style="8" customWidth="1"/>
    <col min="12552" max="12552" width="16.5703125" style="8" customWidth="1"/>
    <col min="12553" max="12553" width="8.7109375" style="8" customWidth="1"/>
    <col min="12554" max="12554" width="26" style="8" customWidth="1"/>
    <col min="12555" max="12555" width="29.28515625" style="8" customWidth="1"/>
    <col min="12556" max="12556" width="7.140625" style="8" customWidth="1"/>
    <col min="12557" max="12557" width="8.28515625" style="8" customWidth="1"/>
    <col min="12558" max="12558" width="19" style="8" customWidth="1"/>
    <col min="12559" max="12559" width="15.28515625" style="8" customWidth="1"/>
    <col min="12560" max="12800" width="11.140625" style="8"/>
    <col min="12801" max="12801" width="19" style="8" customWidth="1"/>
    <col min="12802" max="12802" width="21.5703125" style="8" customWidth="1"/>
    <col min="12803" max="12803" width="19.7109375" style="8" customWidth="1"/>
    <col min="12804" max="12804" width="17.42578125" style="8" customWidth="1"/>
    <col min="12805" max="12805" width="21" style="8" customWidth="1"/>
    <col min="12806" max="12806" width="18.140625" style="8" customWidth="1"/>
    <col min="12807" max="12807" width="16.140625" style="8" customWidth="1"/>
    <col min="12808" max="12808" width="16.5703125" style="8" customWidth="1"/>
    <col min="12809" max="12809" width="8.7109375" style="8" customWidth="1"/>
    <col min="12810" max="12810" width="26" style="8" customWidth="1"/>
    <col min="12811" max="12811" width="29.28515625" style="8" customWidth="1"/>
    <col min="12812" max="12812" width="7.140625" style="8" customWidth="1"/>
    <col min="12813" max="12813" width="8.28515625" style="8" customWidth="1"/>
    <col min="12814" max="12814" width="19" style="8" customWidth="1"/>
    <col min="12815" max="12815" width="15.28515625" style="8" customWidth="1"/>
    <col min="12816" max="13056" width="11.140625" style="8"/>
    <col min="13057" max="13057" width="19" style="8" customWidth="1"/>
    <col min="13058" max="13058" width="21.5703125" style="8" customWidth="1"/>
    <col min="13059" max="13059" width="19.7109375" style="8" customWidth="1"/>
    <col min="13060" max="13060" width="17.42578125" style="8" customWidth="1"/>
    <col min="13061" max="13061" width="21" style="8" customWidth="1"/>
    <col min="13062" max="13062" width="18.140625" style="8" customWidth="1"/>
    <col min="13063" max="13063" width="16.140625" style="8" customWidth="1"/>
    <col min="13064" max="13064" width="16.5703125" style="8" customWidth="1"/>
    <col min="13065" max="13065" width="8.7109375" style="8" customWidth="1"/>
    <col min="13066" max="13066" width="26" style="8" customWidth="1"/>
    <col min="13067" max="13067" width="29.28515625" style="8" customWidth="1"/>
    <col min="13068" max="13068" width="7.140625" style="8" customWidth="1"/>
    <col min="13069" max="13069" width="8.28515625" style="8" customWidth="1"/>
    <col min="13070" max="13070" width="19" style="8" customWidth="1"/>
    <col min="13071" max="13071" width="15.28515625" style="8" customWidth="1"/>
    <col min="13072" max="13312" width="11.140625" style="8"/>
    <col min="13313" max="13313" width="19" style="8" customWidth="1"/>
    <col min="13314" max="13314" width="21.5703125" style="8" customWidth="1"/>
    <col min="13315" max="13315" width="19.7109375" style="8" customWidth="1"/>
    <col min="13316" max="13316" width="17.42578125" style="8" customWidth="1"/>
    <col min="13317" max="13317" width="21" style="8" customWidth="1"/>
    <col min="13318" max="13318" width="18.140625" style="8" customWidth="1"/>
    <col min="13319" max="13319" width="16.140625" style="8" customWidth="1"/>
    <col min="13320" max="13320" width="16.5703125" style="8" customWidth="1"/>
    <col min="13321" max="13321" width="8.7109375" style="8" customWidth="1"/>
    <col min="13322" max="13322" width="26" style="8" customWidth="1"/>
    <col min="13323" max="13323" width="29.28515625" style="8" customWidth="1"/>
    <col min="13324" max="13324" width="7.140625" style="8" customWidth="1"/>
    <col min="13325" max="13325" width="8.28515625" style="8" customWidth="1"/>
    <col min="13326" max="13326" width="19" style="8" customWidth="1"/>
    <col min="13327" max="13327" width="15.28515625" style="8" customWidth="1"/>
    <col min="13328" max="13568" width="11.140625" style="8"/>
    <col min="13569" max="13569" width="19" style="8" customWidth="1"/>
    <col min="13570" max="13570" width="21.5703125" style="8" customWidth="1"/>
    <col min="13571" max="13571" width="19.7109375" style="8" customWidth="1"/>
    <col min="13572" max="13572" width="17.42578125" style="8" customWidth="1"/>
    <col min="13573" max="13573" width="21" style="8" customWidth="1"/>
    <col min="13574" max="13574" width="18.140625" style="8" customWidth="1"/>
    <col min="13575" max="13575" width="16.140625" style="8" customWidth="1"/>
    <col min="13576" max="13576" width="16.5703125" style="8" customWidth="1"/>
    <col min="13577" max="13577" width="8.7109375" style="8" customWidth="1"/>
    <col min="13578" max="13578" width="26" style="8" customWidth="1"/>
    <col min="13579" max="13579" width="29.28515625" style="8" customWidth="1"/>
    <col min="13580" max="13580" width="7.140625" style="8" customWidth="1"/>
    <col min="13581" max="13581" width="8.28515625" style="8" customWidth="1"/>
    <col min="13582" max="13582" width="19" style="8" customWidth="1"/>
    <col min="13583" max="13583" width="15.28515625" style="8" customWidth="1"/>
    <col min="13584" max="13824" width="11.140625" style="8"/>
    <col min="13825" max="13825" width="19" style="8" customWidth="1"/>
    <col min="13826" max="13826" width="21.5703125" style="8" customWidth="1"/>
    <col min="13827" max="13827" width="19.7109375" style="8" customWidth="1"/>
    <col min="13828" max="13828" width="17.42578125" style="8" customWidth="1"/>
    <col min="13829" max="13829" width="21" style="8" customWidth="1"/>
    <col min="13830" max="13830" width="18.140625" style="8" customWidth="1"/>
    <col min="13831" max="13831" width="16.140625" style="8" customWidth="1"/>
    <col min="13832" max="13832" width="16.5703125" style="8" customWidth="1"/>
    <col min="13833" max="13833" width="8.7109375" style="8" customWidth="1"/>
    <col min="13834" max="13834" width="26" style="8" customWidth="1"/>
    <col min="13835" max="13835" width="29.28515625" style="8" customWidth="1"/>
    <col min="13836" max="13836" width="7.140625" style="8" customWidth="1"/>
    <col min="13837" max="13837" width="8.28515625" style="8" customWidth="1"/>
    <col min="13838" max="13838" width="19" style="8" customWidth="1"/>
    <col min="13839" max="13839" width="15.28515625" style="8" customWidth="1"/>
    <col min="13840" max="14080" width="11.140625" style="8"/>
    <col min="14081" max="14081" width="19" style="8" customWidth="1"/>
    <col min="14082" max="14082" width="21.5703125" style="8" customWidth="1"/>
    <col min="14083" max="14083" width="19.7109375" style="8" customWidth="1"/>
    <col min="14084" max="14084" width="17.42578125" style="8" customWidth="1"/>
    <col min="14085" max="14085" width="21" style="8" customWidth="1"/>
    <col min="14086" max="14086" width="18.140625" style="8" customWidth="1"/>
    <col min="14087" max="14087" width="16.140625" style="8" customWidth="1"/>
    <col min="14088" max="14088" width="16.5703125" style="8" customWidth="1"/>
    <col min="14089" max="14089" width="8.7109375" style="8" customWidth="1"/>
    <col min="14090" max="14090" width="26" style="8" customWidth="1"/>
    <col min="14091" max="14091" width="29.28515625" style="8" customWidth="1"/>
    <col min="14092" max="14092" width="7.140625" style="8" customWidth="1"/>
    <col min="14093" max="14093" width="8.28515625" style="8" customWidth="1"/>
    <col min="14094" max="14094" width="19" style="8" customWidth="1"/>
    <col min="14095" max="14095" width="15.28515625" style="8" customWidth="1"/>
    <col min="14096" max="14336" width="11.140625" style="8"/>
    <col min="14337" max="14337" width="19" style="8" customWidth="1"/>
    <col min="14338" max="14338" width="21.5703125" style="8" customWidth="1"/>
    <col min="14339" max="14339" width="19.7109375" style="8" customWidth="1"/>
    <col min="14340" max="14340" width="17.42578125" style="8" customWidth="1"/>
    <col min="14341" max="14341" width="21" style="8" customWidth="1"/>
    <col min="14342" max="14342" width="18.140625" style="8" customWidth="1"/>
    <col min="14343" max="14343" width="16.140625" style="8" customWidth="1"/>
    <col min="14344" max="14344" width="16.5703125" style="8" customWidth="1"/>
    <col min="14345" max="14345" width="8.7109375" style="8" customWidth="1"/>
    <col min="14346" max="14346" width="26" style="8" customWidth="1"/>
    <col min="14347" max="14347" width="29.28515625" style="8" customWidth="1"/>
    <col min="14348" max="14348" width="7.140625" style="8" customWidth="1"/>
    <col min="14349" max="14349" width="8.28515625" style="8" customWidth="1"/>
    <col min="14350" max="14350" width="19" style="8" customWidth="1"/>
    <col min="14351" max="14351" width="15.28515625" style="8" customWidth="1"/>
    <col min="14352" max="14592" width="11.140625" style="8"/>
    <col min="14593" max="14593" width="19" style="8" customWidth="1"/>
    <col min="14594" max="14594" width="21.5703125" style="8" customWidth="1"/>
    <col min="14595" max="14595" width="19.7109375" style="8" customWidth="1"/>
    <col min="14596" max="14596" width="17.42578125" style="8" customWidth="1"/>
    <col min="14597" max="14597" width="21" style="8" customWidth="1"/>
    <col min="14598" max="14598" width="18.140625" style="8" customWidth="1"/>
    <col min="14599" max="14599" width="16.140625" style="8" customWidth="1"/>
    <col min="14600" max="14600" width="16.5703125" style="8" customWidth="1"/>
    <col min="14601" max="14601" width="8.7109375" style="8" customWidth="1"/>
    <col min="14602" max="14602" width="26" style="8" customWidth="1"/>
    <col min="14603" max="14603" width="29.28515625" style="8" customWidth="1"/>
    <col min="14604" max="14604" width="7.140625" style="8" customWidth="1"/>
    <col min="14605" max="14605" width="8.28515625" style="8" customWidth="1"/>
    <col min="14606" max="14606" width="19" style="8" customWidth="1"/>
    <col min="14607" max="14607" width="15.28515625" style="8" customWidth="1"/>
    <col min="14608" max="14848" width="11.140625" style="8"/>
    <col min="14849" max="14849" width="19" style="8" customWidth="1"/>
    <col min="14850" max="14850" width="21.5703125" style="8" customWidth="1"/>
    <col min="14851" max="14851" width="19.7109375" style="8" customWidth="1"/>
    <col min="14852" max="14852" width="17.42578125" style="8" customWidth="1"/>
    <col min="14853" max="14853" width="21" style="8" customWidth="1"/>
    <col min="14854" max="14854" width="18.140625" style="8" customWidth="1"/>
    <col min="14855" max="14855" width="16.140625" style="8" customWidth="1"/>
    <col min="14856" max="14856" width="16.5703125" style="8" customWidth="1"/>
    <col min="14857" max="14857" width="8.7109375" style="8" customWidth="1"/>
    <col min="14858" max="14858" width="26" style="8" customWidth="1"/>
    <col min="14859" max="14859" width="29.28515625" style="8" customWidth="1"/>
    <col min="14860" max="14860" width="7.140625" style="8" customWidth="1"/>
    <col min="14861" max="14861" width="8.28515625" style="8" customWidth="1"/>
    <col min="14862" max="14862" width="19" style="8" customWidth="1"/>
    <col min="14863" max="14863" width="15.28515625" style="8" customWidth="1"/>
    <col min="14864" max="15104" width="11.140625" style="8"/>
    <col min="15105" max="15105" width="19" style="8" customWidth="1"/>
    <col min="15106" max="15106" width="21.5703125" style="8" customWidth="1"/>
    <col min="15107" max="15107" width="19.7109375" style="8" customWidth="1"/>
    <col min="15108" max="15108" width="17.42578125" style="8" customWidth="1"/>
    <col min="15109" max="15109" width="21" style="8" customWidth="1"/>
    <col min="15110" max="15110" width="18.140625" style="8" customWidth="1"/>
    <col min="15111" max="15111" width="16.140625" style="8" customWidth="1"/>
    <col min="15112" max="15112" width="16.5703125" style="8" customWidth="1"/>
    <col min="15113" max="15113" width="8.7109375" style="8" customWidth="1"/>
    <col min="15114" max="15114" width="26" style="8" customWidth="1"/>
    <col min="15115" max="15115" width="29.28515625" style="8" customWidth="1"/>
    <col min="15116" max="15116" width="7.140625" style="8" customWidth="1"/>
    <col min="15117" max="15117" width="8.28515625" style="8" customWidth="1"/>
    <col min="15118" max="15118" width="19" style="8" customWidth="1"/>
    <col min="15119" max="15119" width="15.28515625" style="8" customWidth="1"/>
    <col min="15120" max="15360" width="11.140625" style="8"/>
    <col min="15361" max="15361" width="19" style="8" customWidth="1"/>
    <col min="15362" max="15362" width="21.5703125" style="8" customWidth="1"/>
    <col min="15363" max="15363" width="19.7109375" style="8" customWidth="1"/>
    <col min="15364" max="15364" width="17.42578125" style="8" customWidth="1"/>
    <col min="15365" max="15365" width="21" style="8" customWidth="1"/>
    <col min="15366" max="15366" width="18.140625" style="8" customWidth="1"/>
    <col min="15367" max="15367" width="16.140625" style="8" customWidth="1"/>
    <col min="15368" max="15368" width="16.5703125" style="8" customWidth="1"/>
    <col min="15369" max="15369" width="8.7109375" style="8" customWidth="1"/>
    <col min="15370" max="15370" width="26" style="8" customWidth="1"/>
    <col min="15371" max="15371" width="29.28515625" style="8" customWidth="1"/>
    <col min="15372" max="15372" width="7.140625" style="8" customWidth="1"/>
    <col min="15373" max="15373" width="8.28515625" style="8" customWidth="1"/>
    <col min="15374" max="15374" width="19" style="8" customWidth="1"/>
    <col min="15375" max="15375" width="15.28515625" style="8" customWidth="1"/>
    <col min="15376" max="15616" width="11.140625" style="8"/>
    <col min="15617" max="15617" width="19" style="8" customWidth="1"/>
    <col min="15618" max="15618" width="21.5703125" style="8" customWidth="1"/>
    <col min="15619" max="15619" width="19.7109375" style="8" customWidth="1"/>
    <col min="15620" max="15620" width="17.42578125" style="8" customWidth="1"/>
    <col min="15621" max="15621" width="21" style="8" customWidth="1"/>
    <col min="15622" max="15622" width="18.140625" style="8" customWidth="1"/>
    <col min="15623" max="15623" width="16.140625" style="8" customWidth="1"/>
    <col min="15624" max="15624" width="16.5703125" style="8" customWidth="1"/>
    <col min="15625" max="15625" width="8.7109375" style="8" customWidth="1"/>
    <col min="15626" max="15626" width="26" style="8" customWidth="1"/>
    <col min="15627" max="15627" width="29.28515625" style="8" customWidth="1"/>
    <col min="15628" max="15628" width="7.140625" style="8" customWidth="1"/>
    <col min="15629" max="15629" width="8.28515625" style="8" customWidth="1"/>
    <col min="15630" max="15630" width="19" style="8" customWidth="1"/>
    <col min="15631" max="15631" width="15.28515625" style="8" customWidth="1"/>
    <col min="15632" max="15872" width="11.140625" style="8"/>
    <col min="15873" max="15873" width="19" style="8" customWidth="1"/>
    <col min="15874" max="15874" width="21.5703125" style="8" customWidth="1"/>
    <col min="15875" max="15875" width="19.7109375" style="8" customWidth="1"/>
    <col min="15876" max="15876" width="17.42578125" style="8" customWidth="1"/>
    <col min="15877" max="15877" width="21" style="8" customWidth="1"/>
    <col min="15878" max="15878" width="18.140625" style="8" customWidth="1"/>
    <col min="15879" max="15879" width="16.140625" style="8" customWidth="1"/>
    <col min="15880" max="15880" width="16.5703125" style="8" customWidth="1"/>
    <col min="15881" max="15881" width="8.7109375" style="8" customWidth="1"/>
    <col min="15882" max="15882" width="26" style="8" customWidth="1"/>
    <col min="15883" max="15883" width="29.28515625" style="8" customWidth="1"/>
    <col min="15884" max="15884" width="7.140625" style="8" customWidth="1"/>
    <col min="15885" max="15885" width="8.28515625" style="8" customWidth="1"/>
    <col min="15886" max="15886" width="19" style="8" customWidth="1"/>
    <col min="15887" max="15887" width="15.28515625" style="8" customWidth="1"/>
    <col min="15888" max="16128" width="11.140625" style="8"/>
    <col min="16129" max="16129" width="19" style="8" customWidth="1"/>
    <col min="16130" max="16130" width="21.5703125" style="8" customWidth="1"/>
    <col min="16131" max="16131" width="19.7109375" style="8" customWidth="1"/>
    <col min="16132" max="16132" width="17.42578125" style="8" customWidth="1"/>
    <col min="16133" max="16133" width="21" style="8" customWidth="1"/>
    <col min="16134" max="16134" width="18.140625" style="8" customWidth="1"/>
    <col min="16135" max="16135" width="16.140625" style="8" customWidth="1"/>
    <col min="16136" max="16136" width="16.5703125" style="8" customWidth="1"/>
    <col min="16137" max="16137" width="8.7109375" style="8" customWidth="1"/>
    <col min="16138" max="16138" width="26" style="8" customWidth="1"/>
    <col min="16139" max="16139" width="29.28515625" style="8" customWidth="1"/>
    <col min="16140" max="16140" width="7.140625" style="8" customWidth="1"/>
    <col min="16141" max="16141" width="8.28515625" style="8" customWidth="1"/>
    <col min="16142" max="16142" width="19" style="8" customWidth="1"/>
    <col min="16143" max="16143" width="15.28515625" style="8" customWidth="1"/>
    <col min="16144" max="16384" width="11.140625" style="8"/>
  </cols>
  <sheetData>
    <row r="2" spans="1:14" ht="15" customHeight="1">
      <c r="A2" s="23" t="s">
        <v>100</v>
      </c>
      <c r="B2" s="24" t="s">
        <v>101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5" customHeight="1">
      <c r="A3" s="26"/>
      <c r="B3" s="27" t="s">
        <v>102</v>
      </c>
      <c r="C3" s="28" t="s">
        <v>103</v>
      </c>
      <c r="D3" s="28" t="s">
        <v>104</v>
      </c>
      <c r="E3" s="29" t="s">
        <v>105</v>
      </c>
      <c r="F3" s="25" t="s">
        <v>1</v>
      </c>
      <c r="G3" s="25"/>
      <c r="H3" s="25"/>
      <c r="I3" s="25"/>
      <c r="J3" s="25"/>
      <c r="K3" s="25"/>
      <c r="L3" s="25"/>
      <c r="M3" s="25"/>
      <c r="N3" s="25"/>
    </row>
    <row r="4" spans="1:14" ht="15" customHeight="1">
      <c r="A4" s="117" t="s">
        <v>106</v>
      </c>
      <c r="B4" s="118">
        <v>4464.21</v>
      </c>
      <c r="C4" s="118">
        <v>251.56</v>
      </c>
      <c r="D4" s="118">
        <v>91.07</v>
      </c>
      <c r="E4" s="119">
        <v>3961.75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15" customHeight="1">
      <c r="A5" s="120" t="s">
        <v>107</v>
      </c>
      <c r="B5" s="118">
        <v>4462.8599999999997</v>
      </c>
      <c r="C5" s="118">
        <v>251.2</v>
      </c>
      <c r="D5" s="180">
        <v>90.6</v>
      </c>
      <c r="E5" s="118">
        <v>3972.72</v>
      </c>
      <c r="F5" s="25" t="s">
        <v>1</v>
      </c>
      <c r="G5" s="25"/>
      <c r="H5" s="25"/>
      <c r="I5" s="25"/>
      <c r="J5" s="25"/>
      <c r="K5" s="25"/>
      <c r="L5" s="25"/>
      <c r="M5" s="25"/>
      <c r="N5" s="25"/>
    </row>
    <row r="6" spans="1:14" ht="15" customHeight="1">
      <c r="A6" s="120" t="s">
        <v>108</v>
      </c>
      <c r="B6" s="159">
        <v>4447.62</v>
      </c>
      <c r="C6" s="159">
        <v>249.38</v>
      </c>
      <c r="D6" s="159">
        <v>91.77</v>
      </c>
      <c r="E6" s="179">
        <v>3950.82</v>
      </c>
      <c r="F6" s="25" t="s">
        <v>1</v>
      </c>
      <c r="G6" s="25"/>
      <c r="H6" s="25"/>
      <c r="I6" s="25"/>
      <c r="J6" s="25"/>
      <c r="K6" s="25"/>
      <c r="L6" s="25"/>
      <c r="M6" s="25"/>
      <c r="N6" s="25"/>
    </row>
    <row r="7" spans="1:14" ht="15" customHeight="1">
      <c r="A7" s="120" t="s">
        <v>109</v>
      </c>
      <c r="B7" s="118">
        <v>4442.1499999999996</v>
      </c>
      <c r="C7" s="118">
        <v>250.05</v>
      </c>
      <c r="D7" s="118">
        <v>92.05</v>
      </c>
      <c r="E7" s="118">
        <v>3962.63</v>
      </c>
      <c r="F7" s="25" t="s">
        <v>1</v>
      </c>
      <c r="G7" s="25"/>
      <c r="H7" s="25"/>
      <c r="I7" s="25"/>
      <c r="J7" s="25"/>
      <c r="K7" s="25"/>
      <c r="L7" s="25"/>
      <c r="M7" s="25"/>
      <c r="N7" s="25"/>
    </row>
    <row r="8" spans="1:14" ht="15" customHeight="1">
      <c r="A8" s="121" t="s">
        <v>110</v>
      </c>
      <c r="B8" s="122">
        <v>4449.4799999999996</v>
      </c>
      <c r="C8" s="122">
        <v>243.9</v>
      </c>
      <c r="D8" s="122">
        <v>90.84</v>
      </c>
      <c r="E8" s="122">
        <v>3965.31</v>
      </c>
      <c r="F8" s="25" t="s">
        <v>1</v>
      </c>
      <c r="G8" s="30" t="s">
        <v>111</v>
      </c>
      <c r="H8" s="25"/>
      <c r="I8" s="25"/>
      <c r="J8" s="25"/>
      <c r="K8" s="25"/>
      <c r="L8" s="25"/>
      <c r="M8" s="25"/>
      <c r="N8" s="25"/>
    </row>
    <row r="9" spans="1:14" s="35" customFormat="1" ht="24.75" customHeight="1">
      <c r="A9" s="149" t="s">
        <v>112</v>
      </c>
      <c r="B9" s="123">
        <f>SUM(B4:B8)/5</f>
        <v>4453.2639999999992</v>
      </c>
      <c r="C9" s="123">
        <f t="shared" ref="C9:E9" si="0">SUM(C4:C8)/5</f>
        <v>249.21800000000002</v>
      </c>
      <c r="D9" s="123">
        <f t="shared" si="0"/>
        <v>91.266000000000005</v>
      </c>
      <c r="E9" s="123">
        <f t="shared" si="0"/>
        <v>3962.6459999999997</v>
      </c>
      <c r="F9" s="31" t="s">
        <v>1</v>
      </c>
      <c r="G9" s="32" t="e">
        <f>+E9/F9</f>
        <v>#DIV/0!</v>
      </c>
      <c r="H9" s="33" t="e">
        <f>+G9-1</f>
        <v>#DIV/0!</v>
      </c>
      <c r="I9" s="33"/>
      <c r="J9" s="34" t="s">
        <v>113</v>
      </c>
      <c r="K9" s="34"/>
      <c r="L9" s="34"/>
      <c r="M9" s="34"/>
      <c r="N9" s="34"/>
    </row>
    <row r="10" spans="1:14" ht="15" customHeight="1">
      <c r="A10" s="25"/>
      <c r="B10" s="25"/>
      <c r="C10" s="25"/>
      <c r="D10" s="25"/>
      <c r="E10" s="36" t="s">
        <v>114</v>
      </c>
      <c r="F10" s="25" t="s">
        <v>1</v>
      </c>
      <c r="G10" s="25"/>
      <c r="H10" s="25"/>
      <c r="I10" s="25"/>
      <c r="J10" s="25"/>
      <c r="K10" s="25"/>
      <c r="L10" s="25"/>
      <c r="M10" s="25"/>
      <c r="N10" s="25"/>
    </row>
    <row r="11" spans="1:14" ht="15" customHeight="1">
      <c r="A11" s="37"/>
      <c r="B11" s="38" t="s">
        <v>115</v>
      </c>
      <c r="C11" s="39" t="s">
        <v>116</v>
      </c>
      <c r="D11" s="39" t="s">
        <v>117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40"/>
      <c r="J11" s="25"/>
      <c r="K11" s="25" t="s">
        <v>1</v>
      </c>
      <c r="L11" s="25"/>
      <c r="M11" s="25"/>
      <c r="N11" s="25"/>
    </row>
    <row r="12" spans="1:14" ht="15" customHeight="1">
      <c r="A12" s="41"/>
      <c r="B12" s="42" t="s">
        <v>54</v>
      </c>
      <c r="C12" s="43" t="s">
        <v>58</v>
      </c>
      <c r="D12" s="43" t="s">
        <v>62</v>
      </c>
      <c r="E12" s="44" t="s">
        <v>66</v>
      </c>
      <c r="F12" s="43" t="s">
        <v>69</v>
      </c>
      <c r="G12" s="45" t="s">
        <v>73</v>
      </c>
      <c r="H12" s="43" t="s">
        <v>76</v>
      </c>
      <c r="I12" s="46"/>
      <c r="J12" s="25"/>
      <c r="K12" s="25"/>
      <c r="L12" s="25"/>
      <c r="M12" s="25"/>
      <c r="N12" s="25"/>
    </row>
    <row r="13" spans="1:14" ht="15" customHeight="1">
      <c r="A13" s="124" t="s">
        <v>122</v>
      </c>
      <c r="B13" s="128">
        <v>142.5</v>
      </c>
      <c r="C13" s="128">
        <v>120.38</v>
      </c>
      <c r="D13" s="128">
        <v>53.27</v>
      </c>
      <c r="E13" s="129">
        <v>35.29</v>
      </c>
      <c r="F13" s="130">
        <v>22.6</v>
      </c>
      <c r="G13" s="131">
        <v>0.28000000000000003</v>
      </c>
      <c r="H13" s="131">
        <v>1.72</v>
      </c>
      <c r="I13" s="47"/>
      <c r="J13" s="25"/>
      <c r="K13" s="25"/>
      <c r="L13" s="25"/>
      <c r="M13" s="25"/>
      <c r="N13" s="25"/>
    </row>
    <row r="14" spans="1:14" ht="15" customHeight="1">
      <c r="A14" s="125" t="s">
        <v>123</v>
      </c>
      <c r="B14" s="132">
        <v>142.66999999999999</v>
      </c>
      <c r="C14" s="132">
        <v>119.99</v>
      </c>
      <c r="D14" s="132">
        <v>53.35</v>
      </c>
      <c r="E14" s="133">
        <v>35.340000000000003</v>
      </c>
      <c r="F14" s="134">
        <v>22.68</v>
      </c>
      <c r="G14" s="135">
        <v>0.28000000000000003</v>
      </c>
      <c r="H14" s="135">
        <v>1.73</v>
      </c>
      <c r="I14" s="47"/>
      <c r="J14" s="25"/>
      <c r="K14" s="25"/>
      <c r="L14" s="25"/>
      <c r="M14" s="25"/>
      <c r="N14" s="25"/>
    </row>
    <row r="15" spans="1:14" ht="15" customHeight="1">
      <c r="A15" s="125" t="s">
        <v>124</v>
      </c>
      <c r="B15" s="155">
        <v>142.15</v>
      </c>
      <c r="C15" s="155">
        <v>118.5</v>
      </c>
      <c r="D15" s="155">
        <v>53.11</v>
      </c>
      <c r="E15" s="156">
        <v>35.21</v>
      </c>
      <c r="F15" s="157">
        <v>22.54</v>
      </c>
      <c r="G15" s="158">
        <v>0.28000000000000003</v>
      </c>
      <c r="H15" s="158">
        <v>1.72</v>
      </c>
      <c r="I15" s="47"/>
      <c r="J15" s="25"/>
      <c r="K15" s="25"/>
      <c r="L15" s="25"/>
      <c r="M15" s="25"/>
      <c r="N15" s="25"/>
    </row>
    <row r="16" spans="1:14" ht="15" customHeight="1">
      <c r="A16" s="125" t="s">
        <v>125</v>
      </c>
      <c r="B16" s="136">
        <v>142.49</v>
      </c>
      <c r="C16" s="136">
        <v>118.75</v>
      </c>
      <c r="D16" s="136">
        <v>53.2</v>
      </c>
      <c r="E16" s="137">
        <v>35.25</v>
      </c>
      <c r="F16" s="137">
        <v>22.59</v>
      </c>
      <c r="G16" s="137">
        <v>0.28000000000000003</v>
      </c>
      <c r="H16" s="137">
        <v>1.72</v>
      </c>
      <c r="I16" s="48"/>
      <c r="J16" s="25"/>
      <c r="K16" s="25"/>
      <c r="L16" s="25"/>
      <c r="M16" s="25"/>
      <c r="N16" s="25"/>
    </row>
    <row r="17" spans="1:15" ht="15" customHeight="1">
      <c r="A17" s="126" t="s">
        <v>126</v>
      </c>
      <c r="B17" s="138">
        <v>142.41999999999999</v>
      </c>
      <c r="C17" s="138">
        <v>117.94</v>
      </c>
      <c r="D17" s="138">
        <v>52.97</v>
      </c>
      <c r="E17" s="133">
        <v>35.25</v>
      </c>
      <c r="F17" s="139">
        <v>22.45</v>
      </c>
      <c r="G17" s="139">
        <v>0.28000000000000003</v>
      </c>
      <c r="H17" s="139">
        <v>1.72</v>
      </c>
      <c r="I17" s="47"/>
      <c r="J17" s="25"/>
      <c r="K17" s="25"/>
      <c r="L17" s="25"/>
      <c r="M17" s="25"/>
      <c r="N17" s="25"/>
    </row>
    <row r="18" spans="1:15" s="35" customFormat="1" ht="21.75" customHeight="1">
      <c r="A18" s="127" t="s">
        <v>112</v>
      </c>
      <c r="B18" s="140">
        <f>SUM(B13:B17)/5</f>
        <v>142.44599999999997</v>
      </c>
      <c r="C18" s="140">
        <f t="shared" ref="C18:H18" si="1">SUM(C13:C17)/5</f>
        <v>119.11199999999999</v>
      </c>
      <c r="D18" s="140">
        <f t="shared" si="1"/>
        <v>53.179999999999993</v>
      </c>
      <c r="E18" s="140">
        <f t="shared" si="1"/>
        <v>35.268000000000001</v>
      </c>
      <c r="F18" s="140">
        <f t="shared" si="1"/>
        <v>22.571999999999999</v>
      </c>
      <c r="G18" s="140">
        <f t="shared" si="1"/>
        <v>0.28000000000000003</v>
      </c>
      <c r="H18" s="140">
        <f t="shared" si="1"/>
        <v>1.722</v>
      </c>
      <c r="I18" s="49"/>
      <c r="J18" s="34"/>
      <c r="K18" s="34"/>
      <c r="L18" s="34"/>
      <c r="M18" s="34"/>
      <c r="N18" s="34"/>
    </row>
    <row r="19" spans="1:15" ht="24.75" customHeight="1">
      <c r="A19" s="25"/>
      <c r="B19" s="25" t="s">
        <v>1</v>
      </c>
      <c r="C19" s="25"/>
      <c r="D19" s="25"/>
      <c r="E19" s="25"/>
      <c r="F19" s="25"/>
      <c r="G19" s="25"/>
      <c r="H19" s="25"/>
      <c r="I19" s="25"/>
      <c r="J19" s="14" t="s">
        <v>1</v>
      </c>
      <c r="K19" s="14" t="s">
        <v>1</v>
      </c>
      <c r="L19" s="14"/>
      <c r="M19" s="25"/>
      <c r="N19" s="25"/>
    </row>
    <row r="20" spans="1:15" ht="24.75" customHeight="1">
      <c r="A20" s="50"/>
      <c r="B20" s="24"/>
      <c r="C20" s="25"/>
      <c r="D20" s="25"/>
      <c r="E20" s="25"/>
      <c r="G20" s="51"/>
      <c r="J20" s="188" t="s">
        <v>0</v>
      </c>
      <c r="K20" s="188"/>
      <c r="L20" s="188"/>
      <c r="M20" s="188"/>
      <c r="N20" s="188"/>
    </row>
    <row r="21" spans="1:15" ht="10.5" customHeight="1">
      <c r="A21" s="52"/>
      <c r="B21" s="52"/>
      <c r="C21" s="52"/>
      <c r="D21" s="52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9.5" customHeight="1">
      <c r="A22" s="25"/>
      <c r="B22" s="53"/>
      <c r="C22" s="53"/>
      <c r="D22" s="53"/>
      <c r="E22" s="25"/>
      <c r="J22" s="189" t="s">
        <v>127</v>
      </c>
      <c r="K22" s="189"/>
      <c r="L22" s="189"/>
      <c r="M22" s="190">
        <v>44536</v>
      </c>
      <c r="N22" s="190"/>
    </row>
    <row r="23" spans="1:15" ht="15" customHeight="1">
      <c r="A23" s="52"/>
      <c r="B23" s="52"/>
      <c r="C23" s="52"/>
      <c r="D23" s="52"/>
      <c r="E23" s="25"/>
      <c r="J23" s="191" t="s">
        <v>128</v>
      </c>
      <c r="K23" s="191"/>
      <c r="L23" s="191"/>
      <c r="M23" s="191"/>
      <c r="N23" s="191"/>
    </row>
    <row r="24" spans="1:15" ht="14.1" customHeight="1">
      <c r="A24" s="184" t="s">
        <v>129</v>
      </c>
      <c r="B24" s="184"/>
      <c r="C24" s="184"/>
      <c r="D24" s="16"/>
      <c r="E24" s="25"/>
      <c r="F24" s="25"/>
      <c r="G24" s="25"/>
      <c r="H24" s="25"/>
      <c r="I24" s="25"/>
      <c r="J24" s="25"/>
      <c r="K24" s="25"/>
      <c r="L24" s="25" t="s">
        <v>1</v>
      </c>
      <c r="M24" s="25"/>
      <c r="N24" s="25"/>
    </row>
    <row r="25" spans="1:15" ht="14.1" customHeight="1">
      <c r="A25" s="184" t="s">
        <v>130</v>
      </c>
      <c r="B25" s="184"/>
      <c r="C25" s="184"/>
      <c r="D25" s="16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ht="15" customHeight="1">
      <c r="A26" s="54"/>
      <c r="B26" s="55"/>
      <c r="C26" s="55"/>
      <c r="D26" s="16"/>
      <c r="E26" s="25"/>
      <c r="F26" s="25"/>
      <c r="G26" s="25"/>
      <c r="H26" s="25"/>
      <c r="I26" s="25"/>
      <c r="J26" s="105" t="s">
        <v>131</v>
      </c>
      <c r="K26" s="105" t="s">
        <v>132</v>
      </c>
      <c r="L26" s="106" t="s">
        <v>133</v>
      </c>
      <c r="M26" s="105" t="s">
        <v>134</v>
      </c>
      <c r="N26" s="106" t="s">
        <v>135</v>
      </c>
    </row>
    <row r="27" spans="1:15" ht="15" customHeight="1">
      <c r="A27" s="56" t="s">
        <v>86</v>
      </c>
      <c r="B27" s="57"/>
      <c r="C27" s="58" t="s">
        <v>136</v>
      </c>
      <c r="D27" s="16"/>
      <c r="E27" s="25"/>
      <c r="F27" s="25"/>
      <c r="G27" s="25"/>
      <c r="H27" s="25"/>
      <c r="I27" s="25"/>
      <c r="J27" s="107"/>
      <c r="K27" s="108"/>
      <c r="L27" s="109"/>
      <c r="M27" s="109"/>
      <c r="N27" s="107"/>
    </row>
    <row r="28" spans="1:15" ht="14.1" customHeight="1">
      <c r="A28" s="59"/>
      <c r="B28" s="60"/>
      <c r="C28" s="60"/>
      <c r="D28" s="16"/>
      <c r="E28" s="25"/>
      <c r="F28" s="25"/>
      <c r="G28" s="25"/>
      <c r="H28" s="25"/>
      <c r="I28" s="25"/>
      <c r="J28" s="110" t="s">
        <v>2</v>
      </c>
      <c r="K28" s="110" t="s">
        <v>3</v>
      </c>
      <c r="L28" s="111" t="s">
        <v>4</v>
      </c>
      <c r="M28" s="111" t="s">
        <v>5</v>
      </c>
      <c r="N28" s="112">
        <f>+B9</f>
        <v>4453.2639999999992</v>
      </c>
    </row>
    <row r="29" spans="1:15" ht="14.1" customHeight="1">
      <c r="A29" s="56" t="s">
        <v>137</v>
      </c>
      <c r="B29" s="61" t="s">
        <v>138</v>
      </c>
      <c r="C29" s="62">
        <v>6.5595699999999999</v>
      </c>
      <c r="D29" s="63" t="s">
        <v>1</v>
      </c>
      <c r="E29" s="25"/>
      <c r="F29" s="25"/>
      <c r="G29" s="25"/>
      <c r="H29" s="25"/>
      <c r="I29" s="25"/>
      <c r="J29" s="113" t="s">
        <v>6</v>
      </c>
      <c r="K29" s="113" t="s">
        <v>7</v>
      </c>
      <c r="L29" s="114" t="s">
        <v>8</v>
      </c>
      <c r="M29" s="114" t="s">
        <v>9</v>
      </c>
      <c r="N29" s="112">
        <f>+E9</f>
        <v>3962.6459999999997</v>
      </c>
    </row>
    <row r="30" spans="1:15" ht="14.1" customHeight="1">
      <c r="A30" s="56" t="s">
        <v>139</v>
      </c>
      <c r="B30" s="61" t="s">
        <v>140</v>
      </c>
      <c r="C30" s="62">
        <v>1.95583</v>
      </c>
      <c r="D30" s="16"/>
      <c r="E30" s="25"/>
      <c r="F30" s="25"/>
      <c r="G30" s="25"/>
      <c r="H30" s="25"/>
      <c r="I30" s="25"/>
      <c r="J30" s="113" t="s">
        <v>10</v>
      </c>
      <c r="K30" s="113" t="s">
        <v>11</v>
      </c>
      <c r="L30" s="114" t="s">
        <v>12</v>
      </c>
      <c r="M30" s="114" t="s">
        <v>13</v>
      </c>
      <c r="N30" s="112">
        <f>+J81</f>
        <v>5296.5880000000006</v>
      </c>
    </row>
    <row r="31" spans="1:15" ht="14.1" customHeight="1">
      <c r="A31" s="56" t="s">
        <v>141</v>
      </c>
      <c r="B31" s="61" t="s">
        <v>142</v>
      </c>
      <c r="C31" s="62">
        <v>40.3399</v>
      </c>
      <c r="D31" s="63"/>
      <c r="E31" s="25"/>
      <c r="F31" s="25"/>
      <c r="G31" s="25"/>
      <c r="H31" s="25"/>
      <c r="I31" s="25"/>
      <c r="J31" s="113" t="s">
        <v>14</v>
      </c>
      <c r="K31" s="113" t="s">
        <v>15</v>
      </c>
      <c r="L31" s="114" t="s">
        <v>16</v>
      </c>
      <c r="M31" s="114" t="s">
        <v>17</v>
      </c>
      <c r="N31" s="112">
        <f>+J91</f>
        <v>34.555999999999997</v>
      </c>
    </row>
    <row r="32" spans="1:15" ht="14.1" customHeight="1">
      <c r="A32" s="56" t="s">
        <v>143</v>
      </c>
      <c r="B32" s="61" t="s">
        <v>144</v>
      </c>
      <c r="C32" s="62">
        <v>166.386</v>
      </c>
      <c r="D32" s="63" t="s">
        <v>1</v>
      </c>
      <c r="E32" s="16"/>
      <c r="F32" s="64"/>
      <c r="G32" s="64"/>
      <c r="H32" s="64"/>
      <c r="I32" s="64"/>
      <c r="J32" s="110" t="s">
        <v>18</v>
      </c>
      <c r="K32" s="110" t="s">
        <v>19</v>
      </c>
      <c r="L32" s="111" t="s">
        <v>20</v>
      </c>
      <c r="M32" s="111" t="s">
        <v>21</v>
      </c>
      <c r="N32" s="112">
        <f>+J85</f>
        <v>4254.5</v>
      </c>
      <c r="O32" s="65"/>
    </row>
    <row r="33" spans="1:15" ht="14.1" customHeight="1">
      <c r="A33" s="56" t="s">
        <v>145</v>
      </c>
      <c r="B33" s="61" t="s">
        <v>146</v>
      </c>
      <c r="C33" s="62">
        <v>1936.27</v>
      </c>
      <c r="D33" s="66"/>
      <c r="E33" s="16"/>
      <c r="F33" s="64"/>
      <c r="G33" s="64"/>
      <c r="H33" s="64"/>
      <c r="I33" s="64"/>
      <c r="J33" s="110" t="s">
        <v>22</v>
      </c>
      <c r="K33" s="110" t="s">
        <v>23</v>
      </c>
      <c r="L33" s="111" t="s">
        <v>24</v>
      </c>
      <c r="M33" s="111" t="s">
        <v>25</v>
      </c>
      <c r="N33" s="112">
        <f>J90</f>
        <v>3121.26</v>
      </c>
      <c r="O33" s="65"/>
    </row>
    <row r="34" spans="1:15" ht="14.1" customHeight="1">
      <c r="A34" s="56" t="s">
        <v>147</v>
      </c>
      <c r="B34" s="61" t="s">
        <v>148</v>
      </c>
      <c r="C34" s="62">
        <v>200.482</v>
      </c>
      <c r="D34" s="66"/>
      <c r="E34" s="16"/>
      <c r="F34" s="64"/>
      <c r="G34" s="64"/>
      <c r="H34" s="64"/>
      <c r="I34" s="64"/>
      <c r="J34" s="110" t="s">
        <v>26</v>
      </c>
      <c r="K34" s="110" t="s">
        <v>149</v>
      </c>
      <c r="L34" s="111" t="s">
        <v>27</v>
      </c>
      <c r="M34" s="111" t="s">
        <v>28</v>
      </c>
      <c r="N34" s="112">
        <f>+J87</f>
        <v>442.57999999999993</v>
      </c>
      <c r="O34" s="65"/>
    </row>
    <row r="35" spans="1:15" ht="14.1" customHeight="1">
      <c r="A35" s="56" t="s">
        <v>150</v>
      </c>
      <c r="B35" s="61" t="s">
        <v>151</v>
      </c>
      <c r="C35" s="62">
        <v>40.3399</v>
      </c>
      <c r="D35" s="67"/>
      <c r="E35" s="16"/>
      <c r="F35" s="64"/>
      <c r="G35" s="64"/>
      <c r="H35" s="64"/>
      <c r="I35" s="64"/>
      <c r="J35" s="110" t="s">
        <v>29</v>
      </c>
      <c r="K35" s="110" t="s">
        <v>30</v>
      </c>
      <c r="L35" s="111" t="s">
        <v>31</v>
      </c>
      <c r="M35" s="111" t="s">
        <v>32</v>
      </c>
      <c r="N35" s="112">
        <f>+J86</f>
        <v>438.19800000000004</v>
      </c>
      <c r="O35" s="65"/>
    </row>
    <row r="36" spans="1:15" ht="14.1" customHeight="1">
      <c r="A36" s="56" t="s">
        <v>152</v>
      </c>
      <c r="B36" s="61" t="s">
        <v>153</v>
      </c>
      <c r="C36" s="62">
        <v>7.4603799999999998</v>
      </c>
      <c r="D36" s="66"/>
      <c r="E36" s="16"/>
      <c r="F36" s="64"/>
      <c r="G36" s="64"/>
      <c r="H36" s="64"/>
      <c r="I36" s="64"/>
      <c r="J36" s="110" t="s">
        <v>33</v>
      </c>
      <c r="K36" s="115" t="s">
        <v>34</v>
      </c>
      <c r="L36" s="111" t="s">
        <v>35</v>
      </c>
      <c r="M36" s="111" t="s">
        <v>36</v>
      </c>
      <c r="N36" s="112">
        <f>+J92</f>
        <v>22.258000000000003</v>
      </c>
      <c r="O36" s="65"/>
    </row>
    <row r="37" spans="1:15" ht="14.1" customHeight="1">
      <c r="A37" s="56" t="s">
        <v>154</v>
      </c>
      <c r="B37" s="61" t="s">
        <v>155</v>
      </c>
      <c r="C37" s="62">
        <v>0.78756000000000004</v>
      </c>
      <c r="D37" s="66"/>
      <c r="E37" s="16"/>
      <c r="F37" s="64"/>
      <c r="G37" s="64"/>
      <c r="H37" s="64"/>
      <c r="I37" s="64"/>
      <c r="J37" s="110" t="s">
        <v>37</v>
      </c>
      <c r="K37" s="110" t="s">
        <v>38</v>
      </c>
      <c r="L37" s="111" t="s">
        <v>39</v>
      </c>
      <c r="M37" s="111" t="s">
        <v>40</v>
      </c>
      <c r="N37" s="112">
        <f>+J93</f>
        <v>508.31599999999997</v>
      </c>
      <c r="O37" s="65"/>
    </row>
    <row r="38" spans="1:15" ht="14.1" customHeight="1">
      <c r="A38" s="56" t="s">
        <v>156</v>
      </c>
      <c r="B38" s="61" t="s">
        <v>157</v>
      </c>
      <c r="C38" s="62">
        <v>340.75</v>
      </c>
      <c r="D38" s="66"/>
      <c r="E38" s="16"/>
      <c r="F38" s="64"/>
      <c r="G38" s="64"/>
      <c r="H38" s="64"/>
      <c r="I38" s="64"/>
      <c r="J38" s="110" t="s">
        <v>41</v>
      </c>
      <c r="K38" s="110" t="s">
        <v>158</v>
      </c>
      <c r="L38" s="111" t="s">
        <v>42</v>
      </c>
      <c r="M38" s="111" t="s">
        <v>43</v>
      </c>
      <c r="N38" s="112">
        <f>+C9</f>
        <v>249.21800000000002</v>
      </c>
      <c r="O38" s="65"/>
    </row>
    <row r="39" spans="1:15" ht="14.1" customHeight="1">
      <c r="A39" s="56" t="s">
        <v>159</v>
      </c>
      <c r="B39" s="61" t="s">
        <v>160</v>
      </c>
      <c r="C39" s="62">
        <v>2.2037100000000001</v>
      </c>
      <c r="D39" s="66"/>
      <c r="E39" s="16"/>
      <c r="F39" s="64"/>
      <c r="G39" s="64"/>
      <c r="H39" s="64"/>
      <c r="I39" s="64"/>
      <c r="J39" s="110" t="s">
        <v>44</v>
      </c>
      <c r="K39" s="110" t="s">
        <v>45</v>
      </c>
      <c r="L39" s="111" t="s">
        <v>46</v>
      </c>
      <c r="M39" s="111" t="s">
        <v>47</v>
      </c>
      <c r="N39" s="112">
        <f>+D9</f>
        <v>91.266000000000005</v>
      </c>
      <c r="O39" s="65"/>
    </row>
    <row r="40" spans="1:15" ht="14.1" customHeight="1">
      <c r="A40" s="56" t="s">
        <v>161</v>
      </c>
      <c r="B40" s="61" t="s">
        <v>162</v>
      </c>
      <c r="C40" s="62">
        <v>13.760300000000001</v>
      </c>
      <c r="D40" s="66"/>
      <c r="E40" s="16"/>
      <c r="F40" s="64"/>
      <c r="G40" s="64"/>
      <c r="H40" s="64"/>
      <c r="I40" s="64"/>
      <c r="J40" s="110" t="s">
        <v>48</v>
      </c>
      <c r="K40" s="110" t="s">
        <v>49</v>
      </c>
      <c r="L40" s="111" t="s">
        <v>50</v>
      </c>
      <c r="M40" s="111" t="s">
        <v>51</v>
      </c>
      <c r="N40" s="112">
        <f>+J94</f>
        <v>2899.3719999999998</v>
      </c>
      <c r="O40" s="65"/>
    </row>
    <row r="41" spans="1:15" ht="14.1" customHeight="1">
      <c r="A41" s="56" t="s">
        <v>163</v>
      </c>
      <c r="B41" s="61" t="s">
        <v>164</v>
      </c>
      <c r="C41" s="62">
        <v>15.646599999999999</v>
      </c>
      <c r="D41" s="67"/>
      <c r="E41" s="16"/>
      <c r="F41" s="64"/>
      <c r="G41" s="64"/>
      <c r="H41" s="64"/>
      <c r="I41" s="64"/>
      <c r="J41" s="115" t="s">
        <v>239</v>
      </c>
      <c r="K41" s="110" t="s">
        <v>238</v>
      </c>
      <c r="L41" s="111" t="s">
        <v>240</v>
      </c>
      <c r="M41" s="177" t="s">
        <v>248</v>
      </c>
      <c r="N41" s="112">
        <f>+B53</f>
        <v>559.45000000000005</v>
      </c>
      <c r="O41" s="65"/>
    </row>
    <row r="42" spans="1:15" ht="14.1" customHeight="1">
      <c r="A42" s="56" t="s">
        <v>165</v>
      </c>
      <c r="B42" s="61" t="s">
        <v>166</v>
      </c>
      <c r="C42" s="62">
        <v>249.25</v>
      </c>
      <c r="D42" s="66"/>
      <c r="E42" s="16"/>
      <c r="F42" s="64"/>
      <c r="G42" s="64"/>
      <c r="H42" s="64"/>
      <c r="I42" s="64"/>
      <c r="J42" s="110" t="s">
        <v>60</v>
      </c>
      <c r="K42" s="110" t="s">
        <v>61</v>
      </c>
      <c r="L42" s="111" t="s">
        <v>62</v>
      </c>
      <c r="M42" s="111" t="s">
        <v>63</v>
      </c>
      <c r="N42" s="112">
        <f>+D53</f>
        <v>53.179999999999993</v>
      </c>
      <c r="O42" s="65"/>
    </row>
    <row r="43" spans="1:15" ht="14.1" customHeight="1">
      <c r="A43" s="56" t="s">
        <v>167</v>
      </c>
      <c r="B43" s="61" t="s">
        <v>168</v>
      </c>
      <c r="C43" s="62">
        <v>5.9457300000000002</v>
      </c>
      <c r="D43" s="67"/>
      <c r="E43" s="16"/>
      <c r="F43" s="64"/>
      <c r="G43" s="64"/>
      <c r="H43" s="64"/>
      <c r="I43" s="64"/>
      <c r="J43" s="110" t="s">
        <v>78</v>
      </c>
      <c r="K43" s="110" t="s">
        <v>79</v>
      </c>
      <c r="L43" s="111" t="s">
        <v>80</v>
      </c>
      <c r="M43" s="116" t="s">
        <v>81</v>
      </c>
      <c r="N43" s="112">
        <f>+J95</f>
        <v>2854.5660000000003</v>
      </c>
      <c r="O43" s="65"/>
    </row>
    <row r="44" spans="1:15" ht="14.1" customHeight="1">
      <c r="A44" s="14"/>
      <c r="B44" s="25"/>
      <c r="C44" s="64"/>
      <c r="D44" s="66"/>
      <c r="E44" s="16"/>
      <c r="F44" s="64"/>
      <c r="G44" s="64"/>
      <c r="H44" s="64"/>
      <c r="I44" s="64"/>
      <c r="J44" s="110" t="s">
        <v>82</v>
      </c>
      <c r="K44" s="110" t="s">
        <v>169</v>
      </c>
      <c r="L44" s="111" t="s">
        <v>83</v>
      </c>
      <c r="M44" s="116" t="s">
        <v>84</v>
      </c>
      <c r="N44" s="112">
        <f>+J96</f>
        <v>2735.2139999999999</v>
      </c>
      <c r="O44" s="65"/>
    </row>
    <row r="45" spans="1:15" ht="14.1" customHeight="1">
      <c r="A45" s="14"/>
      <c r="B45" s="25"/>
      <c r="C45" s="64"/>
      <c r="D45" s="66"/>
      <c r="E45" s="16"/>
      <c r="F45" s="64"/>
      <c r="G45" s="64"/>
      <c r="H45" s="64"/>
      <c r="I45" s="64"/>
      <c r="J45" s="110" t="s">
        <v>236</v>
      </c>
      <c r="K45" s="110" t="s">
        <v>237</v>
      </c>
      <c r="L45" s="111" t="s">
        <v>235</v>
      </c>
      <c r="M45" s="177" t="s">
        <v>247</v>
      </c>
      <c r="N45" s="112">
        <f>+C53</f>
        <v>620.46199999999988</v>
      </c>
      <c r="O45" s="65"/>
    </row>
    <row r="46" spans="1:15" ht="14.1" customHeight="1">
      <c r="A46" s="37"/>
      <c r="B46" s="38" t="s">
        <v>241</v>
      </c>
      <c r="C46" s="39" t="s">
        <v>242</v>
      </c>
      <c r="D46" s="39" t="s">
        <v>117</v>
      </c>
      <c r="E46" s="167"/>
      <c r="F46" s="40"/>
      <c r="G46" s="40"/>
      <c r="H46" s="40"/>
      <c r="I46" s="64"/>
      <c r="J46" s="110" t="s">
        <v>1</v>
      </c>
      <c r="K46" s="110" t="s">
        <v>1</v>
      </c>
      <c r="L46" s="111" t="s">
        <v>1</v>
      </c>
      <c r="M46" s="111" t="s">
        <v>1</v>
      </c>
      <c r="N46" s="112" t="s">
        <v>1</v>
      </c>
      <c r="O46" s="65"/>
    </row>
    <row r="47" spans="1:15" ht="14.1" customHeight="1">
      <c r="A47" s="41"/>
      <c r="B47" s="42" t="s">
        <v>240</v>
      </c>
      <c r="C47" s="43" t="s">
        <v>235</v>
      </c>
      <c r="D47" s="43" t="s">
        <v>62</v>
      </c>
      <c r="E47" s="168"/>
      <c r="F47" s="46"/>
      <c r="G47" s="46"/>
      <c r="H47" s="46"/>
      <c r="I47" s="64"/>
      <c r="J47" s="110" t="s">
        <v>1</v>
      </c>
      <c r="K47" s="110" t="s">
        <v>1</v>
      </c>
      <c r="L47" s="111" t="s">
        <v>1</v>
      </c>
      <c r="M47" s="111" t="s">
        <v>1</v>
      </c>
      <c r="N47" s="112" t="s">
        <v>1</v>
      </c>
      <c r="O47" s="65"/>
    </row>
    <row r="48" spans="1:15" ht="14.1" customHeight="1">
      <c r="A48" s="124" t="s">
        <v>122</v>
      </c>
      <c r="B48" s="128">
        <v>600.78</v>
      </c>
      <c r="C48" s="128">
        <v>620.9</v>
      </c>
      <c r="D48" s="128">
        <v>53.27</v>
      </c>
      <c r="E48" s="134"/>
      <c r="F48" s="171"/>
      <c r="G48" s="171"/>
      <c r="H48" s="171"/>
      <c r="I48" s="64"/>
      <c r="J48" s="185" t="s">
        <v>251</v>
      </c>
      <c r="K48" s="185"/>
      <c r="O48" s="65"/>
    </row>
    <row r="49" spans="1:15" ht="14.1" customHeight="1">
      <c r="A49" s="125" t="s">
        <v>123</v>
      </c>
      <c r="B49" s="132">
        <v>600.74</v>
      </c>
      <c r="C49" s="132">
        <v>621.78</v>
      </c>
      <c r="D49" s="132">
        <v>53.35</v>
      </c>
      <c r="E49" s="134"/>
      <c r="F49" s="171"/>
      <c r="G49" s="171"/>
      <c r="H49" s="171"/>
      <c r="I49" s="64"/>
      <c r="O49" s="65"/>
    </row>
    <row r="50" spans="1:15" ht="13.5" customHeight="1">
      <c r="A50" s="125" t="s">
        <v>124</v>
      </c>
      <c r="B50" s="155">
        <v>395.92</v>
      </c>
      <c r="C50" s="155">
        <v>618.51</v>
      </c>
      <c r="D50" s="155">
        <v>53.11</v>
      </c>
      <c r="E50" s="157"/>
      <c r="F50" s="172"/>
      <c r="G50" s="172"/>
      <c r="H50" s="172"/>
      <c r="I50" s="64"/>
      <c r="J50" s="110" t="s">
        <v>96</v>
      </c>
      <c r="K50" s="110"/>
      <c r="L50" s="110"/>
      <c r="M50" s="110"/>
      <c r="N50" s="112"/>
      <c r="O50" s="65"/>
    </row>
    <row r="51" spans="1:15" ht="15" customHeight="1">
      <c r="A51" s="125" t="s">
        <v>125</v>
      </c>
      <c r="B51" s="136">
        <v>597.99</v>
      </c>
      <c r="C51" s="136">
        <v>620.41999999999996</v>
      </c>
      <c r="D51" s="136">
        <v>53.2</v>
      </c>
      <c r="E51" s="169"/>
      <c r="F51" s="173"/>
      <c r="G51" s="173"/>
      <c r="H51" s="173"/>
      <c r="I51" s="64"/>
      <c r="J51" s="110"/>
      <c r="K51" s="110"/>
      <c r="L51" s="110"/>
      <c r="M51" s="110"/>
      <c r="N51" s="112"/>
      <c r="O51" s="65"/>
    </row>
    <row r="52" spans="1:15" ht="13.5" customHeight="1">
      <c r="A52" s="126" t="s">
        <v>126</v>
      </c>
      <c r="B52" s="138">
        <v>601.82000000000005</v>
      </c>
      <c r="C52" s="138">
        <v>620.70000000000005</v>
      </c>
      <c r="D52" s="138">
        <v>52.97</v>
      </c>
      <c r="E52" s="134"/>
      <c r="F52" s="171"/>
      <c r="G52" s="171"/>
      <c r="H52" s="171"/>
      <c r="I52" s="64"/>
      <c r="J52" s="110" t="s">
        <v>97</v>
      </c>
      <c r="K52" s="110"/>
      <c r="L52" s="110"/>
      <c r="M52" s="110"/>
      <c r="N52" s="112"/>
      <c r="O52" s="65"/>
    </row>
    <row r="53" spans="1:15" ht="15" customHeight="1">
      <c r="A53" s="127" t="s">
        <v>112</v>
      </c>
      <c r="B53" s="140">
        <f>SUM(B48:B52)/5</f>
        <v>559.45000000000005</v>
      </c>
      <c r="C53" s="140">
        <f t="shared" ref="C53:D53" si="2">SUM(C48:C52)/5</f>
        <v>620.46199999999988</v>
      </c>
      <c r="D53" s="140">
        <f t="shared" si="2"/>
        <v>53.179999999999993</v>
      </c>
      <c r="E53" s="170"/>
      <c r="F53" s="174"/>
      <c r="G53" s="174"/>
      <c r="H53" s="174"/>
      <c r="I53" s="64"/>
      <c r="J53" s="110" t="s">
        <v>98</v>
      </c>
      <c r="K53" s="110"/>
      <c r="L53" s="110"/>
      <c r="M53" s="110"/>
      <c r="N53" s="112"/>
      <c r="O53" s="65"/>
    </row>
    <row r="54" spans="1:15" ht="9.9499999999999993" customHeight="1">
      <c r="A54" s="25"/>
      <c r="B54" s="25"/>
      <c r="C54" s="64"/>
      <c r="D54" s="64"/>
      <c r="E54" s="25"/>
      <c r="F54" s="64"/>
      <c r="G54" s="64"/>
      <c r="H54" s="64"/>
      <c r="I54" s="64"/>
      <c r="J54" s="17"/>
      <c r="K54" s="17"/>
      <c r="L54" s="17"/>
      <c r="M54" s="17"/>
      <c r="N54" s="18"/>
      <c r="O54" s="65"/>
    </row>
    <row r="55" spans="1:15" ht="15" customHeight="1">
      <c r="A55" s="25"/>
      <c r="B55" s="25"/>
      <c r="C55" s="64"/>
      <c r="D55" s="64"/>
      <c r="E55" s="25"/>
      <c r="F55" s="64"/>
      <c r="G55" s="64"/>
      <c r="H55" s="64"/>
      <c r="I55" s="64"/>
      <c r="J55" s="17"/>
      <c r="K55" s="187" t="s">
        <v>99</v>
      </c>
      <c r="L55" s="187"/>
      <c r="M55" s="181">
        <v>44530</v>
      </c>
      <c r="N55" s="166"/>
      <c r="O55" s="65"/>
    </row>
    <row r="56" spans="1:15" ht="15" customHeight="1">
      <c r="A56" s="37"/>
      <c r="B56" s="38" t="s">
        <v>115</v>
      </c>
      <c r="C56" s="39" t="s">
        <v>116</v>
      </c>
      <c r="D56" s="39" t="s">
        <v>117</v>
      </c>
      <c r="E56" s="39" t="s">
        <v>118</v>
      </c>
      <c r="F56" s="39" t="s">
        <v>119</v>
      </c>
      <c r="G56" s="39" t="s">
        <v>120</v>
      </c>
      <c r="H56" s="39" t="s">
        <v>121</v>
      </c>
      <c r="I56" s="64"/>
      <c r="J56" s="175"/>
      <c r="K56" s="17"/>
      <c r="L56" s="17"/>
      <c r="M56" s="17"/>
      <c r="N56" s="18"/>
      <c r="O56" s="65"/>
    </row>
    <row r="57" spans="1:15" ht="15" customHeight="1">
      <c r="A57" s="41"/>
      <c r="B57" s="42" t="s">
        <v>54</v>
      </c>
      <c r="C57" s="43" t="s">
        <v>58</v>
      </c>
      <c r="D57" s="43" t="s">
        <v>62</v>
      </c>
      <c r="E57" s="44" t="s">
        <v>66</v>
      </c>
      <c r="F57" s="43" t="s">
        <v>69</v>
      </c>
      <c r="G57" s="45" t="s">
        <v>73</v>
      </c>
      <c r="H57" s="43" t="s">
        <v>76</v>
      </c>
      <c r="I57" s="64"/>
      <c r="J57" s="164" t="s">
        <v>1</v>
      </c>
      <c r="K57" s="183" t="s">
        <v>250</v>
      </c>
      <c r="L57" s="183"/>
      <c r="M57" s="183"/>
      <c r="N57" s="183"/>
      <c r="O57" s="65"/>
    </row>
    <row r="58" spans="1:15" ht="14.25" customHeight="1">
      <c r="A58" s="124" t="s">
        <v>122</v>
      </c>
      <c r="B58" s="128">
        <v>142.5</v>
      </c>
      <c r="C58" s="128">
        <v>120.38</v>
      </c>
      <c r="D58" s="128">
        <v>53.27</v>
      </c>
      <c r="E58" s="129">
        <v>35.28</v>
      </c>
      <c r="F58" s="130">
        <v>22.6</v>
      </c>
      <c r="G58" s="131">
        <v>0.28000000000000003</v>
      </c>
      <c r="H58" s="131">
        <v>1.72</v>
      </c>
      <c r="I58" s="64"/>
      <c r="J58" s="165" t="s">
        <v>1</v>
      </c>
      <c r="K58" s="186"/>
      <c r="L58" s="186"/>
      <c r="M58" s="186"/>
      <c r="N58" s="186"/>
      <c r="O58" s="65"/>
    </row>
    <row r="59" spans="1:15" ht="12" customHeight="1">
      <c r="A59" s="125" t="s">
        <v>123</v>
      </c>
      <c r="B59" s="132">
        <v>142.66999999999999</v>
      </c>
      <c r="C59" s="132">
        <v>119.99</v>
      </c>
      <c r="D59" s="132">
        <v>53.35</v>
      </c>
      <c r="E59" s="133">
        <v>35.340000000000003</v>
      </c>
      <c r="F59" s="134">
        <v>22.68</v>
      </c>
      <c r="G59" s="135">
        <v>0.28000000000000003</v>
      </c>
      <c r="H59" s="135">
        <v>1.72</v>
      </c>
      <c r="I59" s="64"/>
      <c r="J59" s="165"/>
      <c r="K59" s="166" t="s">
        <v>1</v>
      </c>
      <c r="L59" s="166"/>
      <c r="M59" s="166"/>
      <c r="N59" s="166"/>
      <c r="O59" s="65"/>
    </row>
    <row r="60" spans="1:15" ht="14.1" customHeight="1">
      <c r="A60" s="125" t="s">
        <v>124</v>
      </c>
      <c r="B60" s="155">
        <v>142.15</v>
      </c>
      <c r="C60" s="155">
        <v>118.5</v>
      </c>
      <c r="D60" s="155">
        <v>53.11</v>
      </c>
      <c r="E60" s="156">
        <v>35.21</v>
      </c>
      <c r="F60" s="157">
        <v>22.54</v>
      </c>
      <c r="G60" s="158">
        <v>0.28000000000000003</v>
      </c>
      <c r="H60" s="158">
        <v>1.72</v>
      </c>
      <c r="I60" s="64"/>
      <c r="J60" s="165"/>
      <c r="K60" s="20" t="s">
        <v>1</v>
      </c>
      <c r="L60" s="20"/>
      <c r="M60" s="20"/>
      <c r="N60" s="18"/>
      <c r="O60" s="65"/>
    </row>
    <row r="61" spans="1:15" ht="15" customHeight="1">
      <c r="A61" s="125" t="s">
        <v>125</v>
      </c>
      <c r="B61" s="136">
        <v>142.49</v>
      </c>
      <c r="C61" s="136">
        <v>118.75</v>
      </c>
      <c r="D61" s="136">
        <v>53.2</v>
      </c>
      <c r="E61" s="137">
        <v>35.25</v>
      </c>
      <c r="F61" s="133">
        <v>22.59</v>
      </c>
      <c r="G61" s="137">
        <v>0.28000000000000003</v>
      </c>
      <c r="H61" s="137">
        <v>1.72</v>
      </c>
      <c r="I61" s="64"/>
      <c r="J61" s="165"/>
      <c r="K61" s="20"/>
      <c r="L61" s="20"/>
      <c r="M61" s="20"/>
      <c r="N61" s="18"/>
      <c r="O61" s="65"/>
    </row>
    <row r="62" spans="1:15" ht="14.1" customHeight="1">
      <c r="A62" s="126" t="s">
        <v>126</v>
      </c>
      <c r="B62" s="138">
        <v>142.41999999999999</v>
      </c>
      <c r="C62" s="138">
        <v>117.94</v>
      </c>
      <c r="D62" s="138">
        <v>52.97</v>
      </c>
      <c r="E62" s="133">
        <v>35.25</v>
      </c>
      <c r="F62" s="139">
        <v>22.45</v>
      </c>
      <c r="G62" s="139">
        <v>0.28000000000000003</v>
      </c>
      <c r="H62" s="139">
        <v>1.72</v>
      </c>
      <c r="I62" s="64"/>
      <c r="J62" s="20"/>
      <c r="K62" s="20"/>
      <c r="L62" s="20"/>
      <c r="M62" s="20"/>
      <c r="N62" s="18"/>
      <c r="O62" s="65"/>
    </row>
    <row r="63" spans="1:15" ht="15" customHeight="1">
      <c r="A63" s="127" t="s">
        <v>112</v>
      </c>
      <c r="B63" s="140">
        <f>SUM(B58:B62)/5</f>
        <v>142.44599999999997</v>
      </c>
      <c r="C63" s="140">
        <f t="shared" ref="C63:H63" si="3">SUM(C58:C62)/5</f>
        <v>119.11199999999999</v>
      </c>
      <c r="D63" s="140">
        <f t="shared" si="3"/>
        <v>53.179999999999993</v>
      </c>
      <c r="E63" s="140">
        <f t="shared" si="3"/>
        <v>35.266000000000005</v>
      </c>
      <c r="F63" s="140">
        <f t="shared" si="3"/>
        <v>22.571999999999999</v>
      </c>
      <c r="G63" s="140">
        <f t="shared" si="3"/>
        <v>0.28000000000000003</v>
      </c>
      <c r="H63" s="140">
        <f t="shared" si="3"/>
        <v>1.72</v>
      </c>
      <c r="I63" s="64"/>
      <c r="J63" s="20"/>
      <c r="K63" s="183" t="s">
        <v>249</v>
      </c>
      <c r="L63" s="183"/>
      <c r="M63" s="183"/>
      <c r="N63" s="183"/>
      <c r="O63" s="65"/>
    </row>
    <row r="64" spans="1:15" ht="15" customHeight="1">
      <c r="A64" s="14"/>
      <c r="B64" s="25"/>
      <c r="C64" s="64"/>
      <c r="D64" s="64"/>
      <c r="E64" s="25"/>
      <c r="F64" s="64"/>
      <c r="G64" s="64"/>
      <c r="H64" s="64"/>
      <c r="I64" s="64"/>
      <c r="O64" s="65"/>
    </row>
    <row r="65" spans="1:15" ht="15" customHeight="1">
      <c r="A65" s="14"/>
      <c r="B65" s="25"/>
      <c r="C65" s="64"/>
      <c r="D65" s="64"/>
      <c r="E65" s="25"/>
      <c r="F65" s="64"/>
      <c r="G65" s="64"/>
      <c r="H65" s="64"/>
      <c r="I65" s="64"/>
      <c r="O65" s="65"/>
    </row>
    <row r="66" spans="1:15" ht="14.1" customHeight="1">
      <c r="A66" s="14"/>
      <c r="B66" s="25"/>
      <c r="C66" s="64"/>
      <c r="D66" s="64"/>
      <c r="E66" s="25"/>
      <c r="F66" s="64"/>
      <c r="G66" s="64"/>
      <c r="H66" s="64"/>
      <c r="I66" s="64"/>
      <c r="O66" s="65"/>
    </row>
    <row r="67" spans="1:15" ht="15" customHeight="1">
      <c r="A67" s="14"/>
      <c r="B67" s="25"/>
      <c r="C67" s="64"/>
      <c r="D67" s="64"/>
      <c r="E67" s="25"/>
      <c r="F67" s="64"/>
      <c r="G67" s="64"/>
      <c r="H67" s="64"/>
      <c r="I67" s="64"/>
      <c r="J67" s="64"/>
      <c r="K67" s="182" t="s">
        <v>1</v>
      </c>
      <c r="L67" s="182"/>
      <c r="M67" s="182"/>
      <c r="N67" s="182"/>
      <c r="O67" s="65"/>
    </row>
    <row r="68" spans="1:15" ht="15" customHeight="1">
      <c r="A68" s="25"/>
      <c r="B68" s="25"/>
      <c r="C68" s="64" t="s">
        <v>1</v>
      </c>
      <c r="D68" s="64" t="s">
        <v>1</v>
      </c>
      <c r="E68" s="25"/>
      <c r="F68" s="64"/>
      <c r="G68" s="64"/>
      <c r="H68" s="64"/>
      <c r="I68" s="64"/>
      <c r="J68" s="64"/>
      <c r="K68" s="64"/>
      <c r="L68" s="64"/>
      <c r="M68" s="64"/>
      <c r="N68" s="16"/>
    </row>
    <row r="69" spans="1:15" ht="15" customHeight="1">
      <c r="A69" s="68" t="s">
        <v>170</v>
      </c>
      <c r="B69" s="25"/>
      <c r="C69" s="64"/>
      <c r="D69" s="64" t="s">
        <v>1</v>
      </c>
      <c r="E69" s="25"/>
      <c r="F69" s="64"/>
      <c r="G69" s="64"/>
      <c r="H69" s="64"/>
      <c r="I69" s="64"/>
      <c r="J69" s="64"/>
      <c r="K69" s="64"/>
      <c r="L69" s="64"/>
      <c r="M69" s="64"/>
      <c r="N69" s="16"/>
    </row>
    <row r="70" spans="1:15" ht="15" customHeight="1">
      <c r="A70" s="23" t="s">
        <v>171</v>
      </c>
      <c r="B70" s="24" t="s">
        <v>172</v>
      </c>
      <c r="C70" s="64"/>
      <c r="D70" s="64"/>
      <c r="E70" s="25"/>
      <c r="F70" s="64"/>
      <c r="G70" s="64"/>
      <c r="H70" s="64"/>
      <c r="I70" s="64"/>
      <c r="J70" s="64"/>
      <c r="K70" s="64"/>
      <c r="L70" s="64"/>
      <c r="M70" s="64"/>
      <c r="N70" s="16"/>
    </row>
    <row r="71" spans="1:15" ht="15" customHeight="1">
      <c r="A71" s="24" t="s">
        <v>173</v>
      </c>
      <c r="B71" s="69" t="s">
        <v>1</v>
      </c>
      <c r="C71" s="70" t="s">
        <v>174</v>
      </c>
      <c r="D71" s="64" t="s">
        <v>1</v>
      </c>
      <c r="E71" s="25" t="s">
        <v>1</v>
      </c>
      <c r="F71" s="64"/>
      <c r="G71" s="64"/>
      <c r="H71" s="64"/>
      <c r="I71" s="64"/>
      <c r="J71" s="64"/>
      <c r="K71" s="64"/>
      <c r="L71" s="64"/>
      <c r="M71" s="64"/>
      <c r="N71" s="16"/>
    </row>
    <row r="72" spans="1:15" ht="15" customHeight="1">
      <c r="A72" s="25"/>
      <c r="B72" s="71"/>
      <c r="C72" s="64" t="s">
        <v>175</v>
      </c>
      <c r="D72" s="64" t="s">
        <v>1</v>
      </c>
      <c r="E72" s="25"/>
      <c r="F72" s="72" t="s">
        <v>176</v>
      </c>
      <c r="G72" s="73"/>
      <c r="H72" s="73"/>
      <c r="I72" s="73"/>
      <c r="J72" s="64"/>
      <c r="K72" s="64"/>
      <c r="L72" s="64"/>
      <c r="M72" s="64"/>
      <c r="N72" s="16"/>
    </row>
    <row r="73" spans="1:15" ht="15" customHeight="1">
      <c r="A73" s="14" t="s">
        <v>1</v>
      </c>
      <c r="B73" s="25"/>
      <c r="C73" s="100" t="s">
        <v>122</v>
      </c>
      <c r="D73" s="101" t="s">
        <v>123</v>
      </c>
      <c r="E73" s="102" t="s">
        <v>124</v>
      </c>
      <c r="F73" s="103" t="s">
        <v>125</v>
      </c>
      <c r="G73" s="103" t="s">
        <v>126</v>
      </c>
      <c r="H73" s="76"/>
      <c r="I73" s="76"/>
      <c r="J73" s="64"/>
      <c r="K73" s="64"/>
      <c r="L73" s="64"/>
      <c r="M73" s="64"/>
      <c r="N73" s="16"/>
    </row>
    <row r="74" spans="1:15" ht="15" customHeight="1">
      <c r="A74" s="14" t="s">
        <v>177</v>
      </c>
      <c r="B74" s="25"/>
      <c r="C74" s="64" t="s">
        <v>1</v>
      </c>
      <c r="D74" s="74" t="s">
        <v>1</v>
      </c>
      <c r="E74" s="75"/>
      <c r="F74" s="76"/>
      <c r="G74" s="76"/>
      <c r="H74" s="76"/>
      <c r="I74" s="76"/>
      <c r="J74" s="64"/>
      <c r="K74" s="64"/>
      <c r="L74" s="64"/>
      <c r="M74" s="64"/>
      <c r="N74" s="16"/>
    </row>
    <row r="75" spans="1:15" ht="15" customHeight="1">
      <c r="A75" s="14" t="s">
        <v>178</v>
      </c>
      <c r="B75" s="25"/>
      <c r="C75" s="76"/>
      <c r="D75" s="76"/>
      <c r="E75" s="94"/>
      <c r="F75" s="76"/>
      <c r="G75" s="76"/>
      <c r="H75" s="76"/>
      <c r="I75" s="76"/>
      <c r="J75" s="64"/>
      <c r="K75" s="64"/>
      <c r="L75" s="64"/>
      <c r="M75" s="64"/>
      <c r="N75" s="16"/>
    </row>
    <row r="76" spans="1:15" ht="15" customHeight="1">
      <c r="A76" s="14" t="s">
        <v>179</v>
      </c>
      <c r="B76" s="25"/>
      <c r="C76" s="76"/>
      <c r="D76" s="76"/>
      <c r="E76" s="94"/>
      <c r="F76" s="76"/>
      <c r="G76" s="76"/>
      <c r="H76" s="76"/>
      <c r="I76" s="76"/>
      <c r="J76" s="64"/>
      <c r="K76" s="64"/>
      <c r="L76" s="64"/>
      <c r="M76" s="64"/>
      <c r="N76" s="16"/>
    </row>
    <row r="77" spans="1:15" ht="15" customHeight="1">
      <c r="A77" s="14" t="s">
        <v>180</v>
      </c>
      <c r="B77" s="25"/>
      <c r="C77" s="76"/>
      <c r="D77" s="76"/>
      <c r="E77" s="94"/>
      <c r="F77" s="76"/>
      <c r="G77" s="76"/>
      <c r="H77" s="76"/>
      <c r="I77" s="76"/>
      <c r="J77" s="64"/>
      <c r="K77" s="64"/>
      <c r="L77" s="64"/>
      <c r="M77" s="64"/>
      <c r="N77" s="16"/>
    </row>
    <row r="78" spans="1:15" ht="15" customHeight="1">
      <c r="A78" s="14" t="s">
        <v>181</v>
      </c>
      <c r="B78" s="25"/>
      <c r="C78" s="76"/>
      <c r="D78" s="76"/>
      <c r="E78" s="94"/>
      <c r="F78" s="76"/>
      <c r="G78" s="76"/>
      <c r="H78" s="76">
        <v>0</v>
      </c>
      <c r="I78" s="76"/>
      <c r="J78" s="104" t="s">
        <v>230</v>
      </c>
      <c r="K78" s="64" t="e">
        <f>G9</f>
        <v>#DIV/0!</v>
      </c>
      <c r="L78" s="64"/>
      <c r="M78" s="64"/>
      <c r="N78" s="16"/>
    </row>
    <row r="79" spans="1:15" ht="15" customHeight="1">
      <c r="A79" s="14" t="s">
        <v>182</v>
      </c>
      <c r="B79" s="25"/>
      <c r="C79" s="95"/>
      <c r="D79" s="76"/>
      <c r="E79" s="94"/>
      <c r="F79" s="76"/>
      <c r="G79" s="93"/>
      <c r="H79" s="77"/>
      <c r="I79" s="77"/>
      <c r="J79" s="99" t="s">
        <v>1</v>
      </c>
      <c r="K79" s="64" t="e">
        <f>J79/F79</f>
        <v>#DIV/0!</v>
      </c>
      <c r="L79" s="64"/>
      <c r="M79" s="64"/>
      <c r="N79" s="16"/>
    </row>
    <row r="80" spans="1:15" ht="15" customHeight="1">
      <c r="A80" s="14" t="s">
        <v>183</v>
      </c>
      <c r="B80" s="25"/>
      <c r="C80" s="96" t="s">
        <v>184</v>
      </c>
      <c r="D80" s="97" t="s">
        <v>185</v>
      </c>
      <c r="E80" s="98" t="s">
        <v>186</v>
      </c>
      <c r="F80" s="78" t="s">
        <v>187</v>
      </c>
      <c r="G80" s="148" t="s">
        <v>231</v>
      </c>
      <c r="H80" s="77"/>
      <c r="I80" s="77"/>
      <c r="J80" s="99" t="s">
        <v>1</v>
      </c>
      <c r="K80" s="64"/>
      <c r="L80" s="64"/>
      <c r="M80" s="64"/>
      <c r="N80" s="16"/>
    </row>
    <row r="81" spans="1:14" ht="15" customHeight="1">
      <c r="A81" s="150" t="s">
        <v>188</v>
      </c>
      <c r="B81" s="151"/>
      <c r="C81" s="152">
        <v>5325.78</v>
      </c>
      <c r="D81" s="152">
        <v>5309.34</v>
      </c>
      <c r="E81" s="152">
        <v>5279.88</v>
      </c>
      <c r="F81" s="152">
        <v>5280.2</v>
      </c>
      <c r="G81" s="152">
        <v>5287.74</v>
      </c>
      <c r="H81" s="153" t="s">
        <v>1</v>
      </c>
      <c r="I81" s="153"/>
      <c r="J81" s="154">
        <f>SUM(C81:G81)/5</f>
        <v>5296.5880000000006</v>
      </c>
      <c r="K81" s="64">
        <f>J81/F81</f>
        <v>1.0031036703155185</v>
      </c>
      <c r="L81" s="64"/>
      <c r="M81" s="64"/>
      <c r="N81" s="16"/>
    </row>
    <row r="82" spans="1:14" ht="15" customHeight="1">
      <c r="A82" s="14" t="s">
        <v>189</v>
      </c>
      <c r="B82" s="25"/>
      <c r="C82" s="96"/>
      <c r="D82" s="141"/>
      <c r="E82" s="142" t="s">
        <v>186</v>
      </c>
      <c r="F82" s="143"/>
      <c r="G82" s="147" t="s">
        <v>231</v>
      </c>
      <c r="H82" s="77"/>
      <c r="I82" s="77"/>
      <c r="J82" s="154">
        <f t="shared" ref="J82:J96" si="4">SUM(C82:G82)/5</f>
        <v>0</v>
      </c>
      <c r="K82" s="64"/>
      <c r="L82" s="64"/>
      <c r="M82" s="64"/>
      <c r="N82" s="16"/>
    </row>
    <row r="83" spans="1:14" ht="15" customHeight="1">
      <c r="A83" s="14" t="s">
        <v>190</v>
      </c>
      <c r="B83" s="25"/>
      <c r="C83" s="145"/>
      <c r="D83" s="145"/>
      <c r="E83" s="146"/>
      <c r="F83" s="145"/>
      <c r="G83" s="144"/>
      <c r="H83" s="77"/>
      <c r="I83" s="77"/>
      <c r="J83" s="154">
        <f t="shared" si="4"/>
        <v>0</v>
      </c>
      <c r="K83" s="64"/>
      <c r="L83" s="64"/>
      <c r="M83" s="64"/>
      <c r="N83" s="16"/>
    </row>
    <row r="84" spans="1:14" ht="15" customHeight="1">
      <c r="A84" s="14" t="s">
        <v>191</v>
      </c>
      <c r="B84" s="25"/>
      <c r="C84" s="145"/>
      <c r="D84" s="145"/>
      <c r="E84" s="146"/>
      <c r="F84" s="145"/>
      <c r="G84" s="144"/>
      <c r="H84" s="77"/>
      <c r="I84" s="77"/>
      <c r="J84" s="154">
        <f t="shared" si="4"/>
        <v>0</v>
      </c>
      <c r="K84" s="64"/>
      <c r="L84" s="64"/>
      <c r="M84" s="64"/>
      <c r="N84" s="16"/>
    </row>
    <row r="85" spans="1:14" ht="15" customHeight="1">
      <c r="A85" s="150" t="s">
        <v>192</v>
      </c>
      <c r="B85" s="151"/>
      <c r="C85" s="152">
        <v>4266.83</v>
      </c>
      <c r="D85" s="152">
        <v>4258.2299999999996</v>
      </c>
      <c r="E85" s="152">
        <v>4220.51</v>
      </c>
      <c r="F85" s="152">
        <v>4242.42</v>
      </c>
      <c r="G85" s="152">
        <v>4284.51</v>
      </c>
      <c r="H85" s="153"/>
      <c r="I85" s="153"/>
      <c r="J85" s="154">
        <f t="shared" si="4"/>
        <v>4254.5</v>
      </c>
      <c r="K85" s="64">
        <f>J85/F85</f>
        <v>1.00284743141886</v>
      </c>
      <c r="L85" s="64"/>
      <c r="M85" s="64"/>
      <c r="N85" s="16"/>
    </row>
    <row r="86" spans="1:14" ht="15" customHeight="1">
      <c r="A86" s="150" t="s">
        <v>193</v>
      </c>
      <c r="B86" s="151"/>
      <c r="C86" s="152">
        <v>441.53</v>
      </c>
      <c r="D86" s="152">
        <v>441.03</v>
      </c>
      <c r="E86" s="152">
        <v>435.4</v>
      </c>
      <c r="F86" s="152">
        <v>436.18</v>
      </c>
      <c r="G86" s="160">
        <v>436.85</v>
      </c>
      <c r="H86" s="153"/>
      <c r="I86" s="153"/>
      <c r="J86" s="154">
        <f t="shared" si="4"/>
        <v>438.19800000000004</v>
      </c>
      <c r="K86" s="64">
        <f>J86/F86</f>
        <v>1.0046265303315145</v>
      </c>
      <c r="L86" s="64"/>
      <c r="M86" s="64"/>
      <c r="N86" s="16"/>
    </row>
    <row r="87" spans="1:14" ht="15" customHeight="1">
      <c r="A87" s="150" t="s">
        <v>194</v>
      </c>
      <c r="B87" s="151"/>
      <c r="C87" s="152">
        <v>445.27</v>
      </c>
      <c r="D87" s="152">
        <v>443.05</v>
      </c>
      <c r="E87" s="152">
        <v>443.07</v>
      </c>
      <c r="F87" s="152">
        <v>441.83</v>
      </c>
      <c r="G87" s="152">
        <v>439.68</v>
      </c>
      <c r="H87" s="153"/>
      <c r="I87" s="153"/>
      <c r="J87" s="154">
        <f t="shared" si="4"/>
        <v>442.57999999999993</v>
      </c>
      <c r="K87" s="64">
        <f>J87/F87</f>
        <v>1.0016974854582077</v>
      </c>
      <c r="L87" s="64"/>
      <c r="M87" s="64"/>
      <c r="N87" s="16"/>
    </row>
    <row r="88" spans="1:14" ht="15" customHeight="1">
      <c r="A88" s="14" t="s">
        <v>195</v>
      </c>
      <c r="B88" s="25"/>
      <c r="C88" s="96" t="s">
        <v>184</v>
      </c>
      <c r="D88" s="141"/>
      <c r="E88" s="142" t="s">
        <v>186</v>
      </c>
      <c r="F88" s="143" t="s">
        <v>187</v>
      </c>
      <c r="G88" s="147" t="s">
        <v>231</v>
      </c>
      <c r="H88" s="77"/>
      <c r="I88" s="77"/>
      <c r="J88" s="154">
        <f t="shared" si="4"/>
        <v>0</v>
      </c>
      <c r="K88" s="64"/>
      <c r="L88" s="64"/>
      <c r="M88" s="64"/>
      <c r="N88" s="16"/>
    </row>
    <row r="89" spans="1:14" ht="15" customHeight="1">
      <c r="A89" s="14" t="s">
        <v>196</v>
      </c>
      <c r="B89" s="25"/>
      <c r="C89" s="145"/>
      <c r="D89" s="145"/>
      <c r="E89" s="146"/>
      <c r="F89" s="145"/>
      <c r="G89" s="144"/>
      <c r="H89" s="77"/>
      <c r="I89" s="77"/>
      <c r="J89" s="154">
        <f t="shared" si="4"/>
        <v>0</v>
      </c>
      <c r="K89" s="64"/>
      <c r="L89" s="64"/>
      <c r="M89" s="64"/>
      <c r="N89" s="16"/>
    </row>
    <row r="90" spans="1:14" ht="15" customHeight="1">
      <c r="A90" s="150" t="s">
        <v>197</v>
      </c>
      <c r="B90" s="151"/>
      <c r="C90" s="152">
        <v>3136.78</v>
      </c>
      <c r="D90" s="152">
        <v>3119.28</v>
      </c>
      <c r="E90" s="152">
        <v>3114.07</v>
      </c>
      <c r="F90" s="152">
        <v>3128.93</v>
      </c>
      <c r="G90" s="152">
        <v>3107.24</v>
      </c>
      <c r="H90" s="153"/>
      <c r="I90" s="153"/>
      <c r="J90" s="154">
        <f t="shared" si="4"/>
        <v>3121.26</v>
      </c>
      <c r="K90" s="64">
        <f t="shared" ref="K90:K96" si="5">J90/F90</f>
        <v>0.9975486827765403</v>
      </c>
      <c r="L90" s="64"/>
      <c r="M90" s="64"/>
      <c r="N90" s="16"/>
    </row>
    <row r="91" spans="1:14" ht="15" customHeight="1">
      <c r="A91" s="150" t="s">
        <v>198</v>
      </c>
      <c r="B91" s="151"/>
      <c r="C91" s="152">
        <v>34.69</v>
      </c>
      <c r="D91" s="152">
        <v>34.56</v>
      </c>
      <c r="E91" s="152">
        <v>34.35</v>
      </c>
      <c r="F91" s="152">
        <v>34.36</v>
      </c>
      <c r="G91" s="152">
        <v>34.82</v>
      </c>
      <c r="H91" s="153"/>
      <c r="I91" s="153"/>
      <c r="J91" s="154">
        <f t="shared" si="4"/>
        <v>34.555999999999997</v>
      </c>
      <c r="K91" s="64">
        <f t="shared" si="5"/>
        <v>1.0057043073341094</v>
      </c>
      <c r="L91" s="64"/>
      <c r="M91" s="64"/>
      <c r="N91" s="16"/>
    </row>
    <row r="92" spans="1:14" ht="15" customHeight="1">
      <c r="A92" s="150" t="s">
        <v>199</v>
      </c>
      <c r="B92" s="151"/>
      <c r="C92" s="152">
        <v>22.25</v>
      </c>
      <c r="D92" s="152">
        <v>22.32</v>
      </c>
      <c r="E92" s="152">
        <v>22.19</v>
      </c>
      <c r="F92" s="152">
        <v>22.26</v>
      </c>
      <c r="G92" s="152">
        <v>22.27</v>
      </c>
      <c r="H92" s="153"/>
      <c r="I92" s="153"/>
      <c r="J92" s="154">
        <f t="shared" si="4"/>
        <v>22.258000000000003</v>
      </c>
      <c r="K92" s="64">
        <f t="shared" si="5"/>
        <v>0.99991015274034145</v>
      </c>
      <c r="L92" s="64"/>
      <c r="M92" s="64"/>
      <c r="N92" s="16"/>
    </row>
    <row r="93" spans="1:14" ht="15" customHeight="1">
      <c r="A93" s="150" t="s">
        <v>200</v>
      </c>
      <c r="B93" s="151"/>
      <c r="C93" s="152">
        <v>508.45</v>
      </c>
      <c r="D93" s="152">
        <v>509.77</v>
      </c>
      <c r="E93" s="152">
        <v>506.7</v>
      </c>
      <c r="F93" s="152">
        <v>508.18</v>
      </c>
      <c r="G93" s="152">
        <v>508.48</v>
      </c>
      <c r="H93" s="153"/>
      <c r="I93" s="153"/>
      <c r="J93" s="154">
        <f t="shared" si="4"/>
        <v>508.31599999999997</v>
      </c>
      <c r="K93" s="64">
        <f t="shared" si="5"/>
        <v>1.0002676217088433</v>
      </c>
      <c r="L93" s="64"/>
      <c r="M93" s="64"/>
      <c r="N93" s="16"/>
    </row>
    <row r="94" spans="1:14" ht="15" customHeight="1">
      <c r="A94" s="150" t="s">
        <v>201</v>
      </c>
      <c r="B94" s="151"/>
      <c r="C94" s="152">
        <v>2909.52</v>
      </c>
      <c r="D94" s="152">
        <v>2906.27</v>
      </c>
      <c r="E94" s="152">
        <v>2890.24</v>
      </c>
      <c r="F94" s="152">
        <v>2896.34</v>
      </c>
      <c r="G94" s="152">
        <v>2894.49</v>
      </c>
      <c r="H94" s="153"/>
      <c r="I94" s="153"/>
      <c r="J94" s="154">
        <f t="shared" si="4"/>
        <v>2899.3719999999998</v>
      </c>
      <c r="K94" s="64">
        <f t="shared" si="5"/>
        <v>1.0010468384236657</v>
      </c>
      <c r="L94" s="64"/>
      <c r="M94" s="64"/>
      <c r="N94" s="16"/>
    </row>
    <row r="95" spans="1:14" ht="15" customHeight="1">
      <c r="A95" s="150" t="s">
        <v>202</v>
      </c>
      <c r="B95" s="151"/>
      <c r="C95" s="152">
        <v>2876.03</v>
      </c>
      <c r="D95" s="152">
        <v>2867.91</v>
      </c>
      <c r="E95" s="152">
        <v>2849.92</v>
      </c>
      <c r="F95" s="152">
        <v>2847.94</v>
      </c>
      <c r="G95" s="152">
        <v>2831.03</v>
      </c>
      <c r="H95" s="153"/>
      <c r="I95" s="153"/>
      <c r="J95" s="154">
        <f t="shared" si="4"/>
        <v>2854.5660000000003</v>
      </c>
      <c r="K95" s="64">
        <f t="shared" si="5"/>
        <v>1.0023265939591424</v>
      </c>
      <c r="L95" s="64"/>
      <c r="M95" s="64"/>
      <c r="N95" s="16"/>
    </row>
    <row r="96" spans="1:14" ht="15" customHeight="1">
      <c r="A96" s="151" t="s">
        <v>203</v>
      </c>
      <c r="B96" s="151"/>
      <c r="C96" s="152">
        <v>2775.4</v>
      </c>
      <c r="D96" s="152">
        <v>2750.51</v>
      </c>
      <c r="E96" s="152">
        <v>2729.03</v>
      </c>
      <c r="F96" s="152">
        <v>2714.01</v>
      </c>
      <c r="G96" s="152">
        <v>2707.12</v>
      </c>
      <c r="H96" s="153"/>
      <c r="I96" s="153"/>
      <c r="J96" s="154">
        <f t="shared" si="4"/>
        <v>2735.2139999999999</v>
      </c>
      <c r="K96" s="64">
        <f t="shared" si="5"/>
        <v>1.0078127936153514</v>
      </c>
      <c r="L96" s="64"/>
      <c r="M96" s="64"/>
      <c r="N96" s="16"/>
    </row>
    <row r="97" spans="1:14" ht="15" customHeight="1">
      <c r="A97" s="25"/>
      <c r="B97" s="25"/>
      <c r="C97" s="64"/>
      <c r="D97" s="74"/>
      <c r="E97" s="75"/>
      <c r="F97" s="64"/>
      <c r="G97" s="64"/>
      <c r="H97" s="64"/>
      <c r="I97" s="64"/>
      <c r="J97" s="64"/>
      <c r="K97" s="64"/>
      <c r="L97" s="64"/>
      <c r="M97" s="64"/>
      <c r="N97" s="16"/>
    </row>
    <row r="98" spans="1:14" ht="15" customHeight="1">
      <c r="A98" s="25" t="s">
        <v>204</v>
      </c>
      <c r="B98" s="79">
        <v>13.760300000000001</v>
      </c>
      <c r="C98" s="64"/>
      <c r="D98" s="64"/>
      <c r="E98" s="25"/>
      <c r="F98" s="64"/>
      <c r="G98" s="64"/>
      <c r="H98" s="64"/>
      <c r="I98" s="64"/>
      <c r="J98" s="64"/>
      <c r="K98" s="64"/>
      <c r="L98" s="64"/>
      <c r="M98" s="64"/>
      <c r="N98" s="16"/>
    </row>
    <row r="99" spans="1:14" ht="15" customHeight="1">
      <c r="A99" s="25" t="s">
        <v>205</v>
      </c>
      <c r="B99" s="79">
        <v>40.3399</v>
      </c>
      <c r="C99" s="64"/>
      <c r="D99" s="64"/>
      <c r="E99" s="25"/>
      <c r="F99" s="64"/>
      <c r="G99" s="64"/>
      <c r="H99" s="64"/>
      <c r="I99" s="64"/>
      <c r="J99" s="64"/>
      <c r="K99" s="64"/>
      <c r="L99" s="64"/>
      <c r="M99" s="64"/>
      <c r="N99" s="16"/>
    </row>
    <row r="100" spans="1:14" ht="15" customHeight="1">
      <c r="A100" s="25" t="s">
        <v>206</v>
      </c>
      <c r="B100" s="79">
        <v>1.95583</v>
      </c>
      <c r="C100" s="64"/>
      <c r="D100" s="64"/>
      <c r="E100" s="25"/>
      <c r="F100" s="64"/>
      <c r="G100" s="64"/>
      <c r="H100" s="64"/>
      <c r="I100" s="64"/>
      <c r="J100" s="64"/>
      <c r="K100" s="64"/>
      <c r="L100" s="64"/>
      <c r="M100" s="64"/>
      <c r="N100" s="16"/>
    </row>
    <row r="101" spans="1:14" ht="15" customHeight="1">
      <c r="A101" s="25" t="s">
        <v>207</v>
      </c>
      <c r="B101" s="79">
        <v>166.386</v>
      </c>
      <c r="C101" s="64"/>
      <c r="D101" s="64"/>
      <c r="E101" s="25"/>
      <c r="F101" s="64"/>
      <c r="G101" s="64"/>
      <c r="H101" s="64"/>
      <c r="I101" s="64"/>
      <c r="J101" s="64"/>
      <c r="K101" s="64"/>
      <c r="L101" s="64"/>
      <c r="M101" s="64"/>
      <c r="N101" s="16"/>
    </row>
    <row r="102" spans="1:14" ht="15" customHeight="1">
      <c r="A102" s="25" t="s">
        <v>208</v>
      </c>
      <c r="B102" s="79">
        <v>5.9457300000000002</v>
      </c>
      <c r="C102" s="64" t="s">
        <v>1</v>
      </c>
      <c r="D102" s="64"/>
      <c r="E102" s="25"/>
      <c r="F102" s="64"/>
      <c r="G102" s="64"/>
      <c r="H102" s="64"/>
      <c r="I102" s="64"/>
      <c r="J102" s="64"/>
      <c r="K102" s="64"/>
      <c r="L102" s="64"/>
      <c r="M102" s="64"/>
      <c r="N102" s="16"/>
    </row>
    <row r="103" spans="1:14" ht="15" customHeight="1">
      <c r="A103" s="25" t="s">
        <v>209</v>
      </c>
      <c r="B103" s="79">
        <v>6.5595699999999999</v>
      </c>
      <c r="C103" s="64" t="s">
        <v>210</v>
      </c>
      <c r="D103" s="64"/>
      <c r="E103" s="25"/>
      <c r="F103" s="64"/>
      <c r="G103" s="64"/>
      <c r="H103" s="64"/>
      <c r="I103" s="64"/>
      <c r="J103" s="64"/>
      <c r="K103" s="64"/>
      <c r="L103" s="64"/>
      <c r="M103" s="64"/>
      <c r="N103" s="16"/>
    </row>
    <row r="104" spans="1:14" ht="15" customHeight="1">
      <c r="A104" s="25" t="s">
        <v>211</v>
      </c>
      <c r="B104" s="79">
        <v>0.78756400000000004</v>
      </c>
      <c r="C104" s="64"/>
      <c r="D104" s="64"/>
      <c r="E104" s="25"/>
      <c r="F104" s="64"/>
      <c r="G104" s="64"/>
      <c r="H104" s="64"/>
      <c r="I104" s="64"/>
      <c r="J104" s="64"/>
      <c r="K104" s="64"/>
      <c r="L104" s="64"/>
      <c r="M104" s="64"/>
      <c r="N104" s="16"/>
    </row>
    <row r="105" spans="1:14" ht="15" customHeight="1">
      <c r="A105" s="25" t="s">
        <v>212</v>
      </c>
      <c r="B105" s="79">
        <v>1936.27</v>
      </c>
      <c r="C105" s="64"/>
      <c r="D105" s="64"/>
      <c r="E105" s="25"/>
      <c r="F105" s="64"/>
      <c r="G105" s="64"/>
      <c r="H105" s="64"/>
      <c r="I105" s="64"/>
      <c r="J105" s="64"/>
      <c r="K105" s="64"/>
      <c r="L105" s="64"/>
      <c r="M105" s="64"/>
      <c r="N105" s="16"/>
    </row>
    <row r="106" spans="1:14" ht="15" customHeight="1">
      <c r="A106" s="25" t="s">
        <v>213</v>
      </c>
      <c r="B106" s="79">
        <v>40.3399</v>
      </c>
      <c r="C106" s="64"/>
      <c r="D106" s="64"/>
      <c r="E106" s="25"/>
      <c r="F106" s="64"/>
      <c r="G106" s="64"/>
      <c r="H106" s="64"/>
      <c r="I106" s="64"/>
      <c r="J106" s="64"/>
      <c r="K106" s="64"/>
      <c r="L106" s="64"/>
      <c r="M106" s="64"/>
      <c r="N106" s="16"/>
    </row>
    <row r="107" spans="1:14" ht="15" customHeight="1">
      <c r="A107" s="25" t="s">
        <v>214</v>
      </c>
      <c r="B107" s="79">
        <v>2.2037100000000001</v>
      </c>
      <c r="C107" s="64"/>
      <c r="D107" s="64"/>
      <c r="E107" s="25"/>
      <c r="F107" s="64"/>
      <c r="G107" s="64"/>
      <c r="H107" s="64"/>
      <c r="I107" s="64"/>
      <c r="J107" s="64"/>
      <c r="K107" s="64"/>
      <c r="L107" s="64"/>
      <c r="M107" s="64"/>
      <c r="N107" s="16"/>
    </row>
    <row r="108" spans="1:14" ht="15" customHeight="1">
      <c r="A108" s="25" t="s">
        <v>215</v>
      </c>
      <c r="B108" s="79">
        <v>200.482</v>
      </c>
      <c r="C108" s="64"/>
      <c r="D108" s="64"/>
      <c r="E108" s="25"/>
      <c r="F108" s="64"/>
      <c r="G108" s="64"/>
      <c r="H108" s="64"/>
      <c r="I108" s="64"/>
      <c r="J108" s="64"/>
      <c r="K108" s="64"/>
      <c r="L108" s="64"/>
      <c r="M108" s="64"/>
      <c r="N108" s="16"/>
    </row>
    <row r="109" spans="1:14" ht="15" customHeight="1">
      <c r="A109" s="25"/>
      <c r="B109" s="25"/>
      <c r="C109" s="64"/>
      <c r="D109" s="64"/>
      <c r="E109" s="25"/>
      <c r="F109" s="64"/>
      <c r="G109" s="64"/>
      <c r="H109" s="64"/>
      <c r="I109" s="64"/>
      <c r="J109" s="64"/>
      <c r="K109" s="64"/>
      <c r="L109" s="64"/>
      <c r="M109" s="64"/>
      <c r="N109" s="16"/>
    </row>
    <row r="110" spans="1:14" ht="15" customHeight="1">
      <c r="A110" s="80" t="s">
        <v>216</v>
      </c>
      <c r="C110" s="81" t="s">
        <v>217</v>
      </c>
      <c r="D110" s="82"/>
      <c r="F110" s="82"/>
      <c r="G110" s="82"/>
      <c r="H110" s="82"/>
      <c r="I110" s="82"/>
      <c r="J110" s="82"/>
      <c r="K110" s="82"/>
      <c r="L110" s="82"/>
      <c r="M110" s="82"/>
      <c r="N110" s="65"/>
    </row>
    <row r="111" spans="1:14" ht="15" customHeight="1">
      <c r="A111" s="23" t="s">
        <v>218</v>
      </c>
      <c r="B111" s="24" t="s">
        <v>172</v>
      </c>
      <c r="C111" s="64"/>
      <c r="D111" s="64"/>
      <c r="F111" s="82"/>
      <c r="G111" s="82"/>
      <c r="H111" s="82"/>
      <c r="I111" s="82"/>
      <c r="J111" s="82"/>
      <c r="K111" s="82"/>
      <c r="L111" s="82"/>
      <c r="M111" s="82"/>
      <c r="N111" s="65"/>
    </row>
    <row r="112" spans="1:14" ht="15" customHeight="1">
      <c r="A112" s="52" t="s">
        <v>1</v>
      </c>
      <c r="B112" s="52" t="s">
        <v>1</v>
      </c>
      <c r="C112" s="64"/>
      <c r="D112" s="64"/>
      <c r="F112" s="82"/>
      <c r="G112" s="82"/>
      <c r="H112" s="82"/>
      <c r="I112" s="82"/>
      <c r="J112" s="82"/>
      <c r="K112" s="82"/>
      <c r="L112" s="82"/>
      <c r="M112" s="82"/>
      <c r="N112" s="65"/>
    </row>
    <row r="113" spans="1:15" ht="12.75">
      <c r="A113" s="83" t="s">
        <v>219</v>
      </c>
      <c r="B113" s="25"/>
      <c r="C113" s="64"/>
      <c r="D113" s="84" t="s">
        <v>220</v>
      </c>
      <c r="F113" s="82"/>
      <c r="G113" s="82"/>
      <c r="H113" s="82"/>
      <c r="I113" s="82"/>
      <c r="J113" s="82"/>
      <c r="K113" s="82"/>
      <c r="L113" s="82"/>
      <c r="M113" s="82"/>
      <c r="N113" s="65"/>
    </row>
    <row r="114" spans="1:15" ht="12.75">
      <c r="A114" s="25"/>
      <c r="B114" s="25"/>
      <c r="C114" s="64"/>
      <c r="D114" s="64"/>
      <c r="F114" s="82"/>
      <c r="G114" s="82"/>
      <c r="H114" s="82"/>
      <c r="I114" s="82"/>
      <c r="J114" s="82"/>
      <c r="K114" s="82"/>
      <c r="L114" s="82"/>
      <c r="M114" s="82"/>
      <c r="N114" s="65"/>
    </row>
    <row r="115" spans="1:15" ht="12.75">
      <c r="A115" s="14" t="s">
        <v>221</v>
      </c>
      <c r="B115" s="25"/>
      <c r="C115" s="85">
        <v>1781.82</v>
      </c>
      <c r="D115" s="86" t="s">
        <v>1</v>
      </c>
      <c r="F115" s="82"/>
      <c r="G115" s="82"/>
      <c r="H115" s="82"/>
      <c r="I115" s="82"/>
      <c r="J115" s="82"/>
      <c r="K115" s="82"/>
      <c r="L115" s="82"/>
      <c r="M115" s="82"/>
      <c r="N115" s="65"/>
    </row>
    <row r="116" spans="1:15" ht="12.6" customHeight="1">
      <c r="A116" s="14" t="s">
        <v>222</v>
      </c>
      <c r="B116" s="25"/>
      <c r="C116" s="85">
        <v>55.16</v>
      </c>
      <c r="D116" s="16">
        <f>C116*C124</f>
        <v>122.67207313870087</v>
      </c>
      <c r="F116" s="82"/>
      <c r="G116" s="82"/>
      <c r="H116" s="82"/>
      <c r="I116" s="82"/>
      <c r="J116" s="82"/>
      <c r="K116" s="82"/>
      <c r="L116" s="82"/>
      <c r="M116" s="82"/>
      <c r="N116" s="65"/>
    </row>
    <row r="117" spans="1:15" ht="12.75">
      <c r="A117" s="14" t="s">
        <v>223</v>
      </c>
      <c r="B117" s="25"/>
      <c r="C117" s="85">
        <v>57.44</v>
      </c>
      <c r="D117" s="16">
        <f>C117*C124</f>
        <v>127.74263743812506</v>
      </c>
      <c r="F117" s="82"/>
      <c r="G117" s="82"/>
      <c r="H117" s="82"/>
      <c r="I117" s="82"/>
      <c r="J117" s="82"/>
      <c r="K117" s="82"/>
      <c r="L117" s="82"/>
      <c r="M117" s="82"/>
      <c r="N117" s="65"/>
    </row>
    <row r="118" spans="1:15" ht="12.75">
      <c r="A118" s="14" t="s">
        <v>224</v>
      </c>
      <c r="B118" s="25"/>
      <c r="C118" s="85">
        <v>45.19</v>
      </c>
      <c r="D118" s="16">
        <f>C118*C124</f>
        <v>100.49947398727143</v>
      </c>
      <c r="F118" s="82"/>
      <c r="G118" s="82"/>
      <c r="H118" s="82"/>
      <c r="I118" s="82"/>
      <c r="J118" s="82"/>
      <c r="K118" s="82"/>
      <c r="L118" s="82"/>
      <c r="M118" s="82"/>
      <c r="N118" s="65"/>
    </row>
    <row r="119" spans="1:15" ht="12.75">
      <c r="A119" s="14" t="s">
        <v>225</v>
      </c>
      <c r="B119" s="25"/>
      <c r="C119" s="85">
        <v>27.97</v>
      </c>
      <c r="D119" s="16">
        <f>C119*C124</f>
        <v>62.203369936357205</v>
      </c>
      <c r="F119" s="82"/>
      <c r="G119" s="82"/>
      <c r="H119" s="82"/>
      <c r="I119" s="82"/>
      <c r="J119" s="82"/>
      <c r="K119" s="82"/>
      <c r="L119" s="82"/>
      <c r="M119" s="82"/>
      <c r="N119" s="65"/>
    </row>
    <row r="120" spans="1:15" ht="12.75">
      <c r="A120" s="14" t="s">
        <v>226</v>
      </c>
      <c r="B120" s="25"/>
      <c r="C120" s="85">
        <v>29.07</v>
      </c>
      <c r="D120" s="16">
        <f>C120*C124</f>
        <v>64.649694817658343</v>
      </c>
      <c r="F120" s="82"/>
      <c r="G120" s="82"/>
      <c r="H120" s="82"/>
      <c r="I120" s="82"/>
      <c r="J120" s="82"/>
      <c r="K120" s="82"/>
      <c r="L120" s="82"/>
      <c r="M120" s="82"/>
      <c r="N120" s="65"/>
    </row>
    <row r="121" spans="1:15" ht="12.75">
      <c r="A121" s="14" t="s">
        <v>227</v>
      </c>
      <c r="B121" s="25"/>
      <c r="C121" s="85">
        <v>0.19</v>
      </c>
      <c r="D121" s="16">
        <f>C121*C124</f>
        <v>0.42254702495201535</v>
      </c>
      <c r="F121" s="82"/>
      <c r="G121" s="82"/>
      <c r="H121" s="82"/>
      <c r="I121" s="82"/>
      <c r="J121" s="82"/>
      <c r="K121" s="82"/>
      <c r="L121" s="82"/>
      <c r="M121" s="82"/>
      <c r="N121" s="65"/>
    </row>
    <row r="122" spans="1:15" ht="12.75">
      <c r="A122" s="14" t="s">
        <v>228</v>
      </c>
      <c r="B122" s="25"/>
      <c r="C122" s="85">
        <v>1.51</v>
      </c>
      <c r="D122" s="16">
        <f>C122*C124</f>
        <v>3.358136882513385</v>
      </c>
      <c r="F122" s="82"/>
      <c r="G122" s="82"/>
      <c r="H122" s="82"/>
      <c r="I122" s="82"/>
      <c r="J122" s="82"/>
      <c r="K122" s="82"/>
      <c r="L122" s="82"/>
      <c r="M122" s="82"/>
      <c r="N122" s="65"/>
      <c r="O122" s="8" t="s">
        <v>175</v>
      </c>
    </row>
    <row r="123" spans="1:15" ht="12.75">
      <c r="A123" s="25"/>
      <c r="B123" s="25"/>
      <c r="C123" s="64" t="s">
        <v>1</v>
      </c>
      <c r="D123" s="64"/>
      <c r="F123" s="82"/>
      <c r="G123" s="82"/>
      <c r="H123" s="82"/>
      <c r="I123" s="82"/>
      <c r="J123" s="82"/>
      <c r="K123" s="82"/>
      <c r="L123" s="82"/>
      <c r="M123" s="82"/>
      <c r="N123" s="65"/>
    </row>
    <row r="124" spans="1:15" ht="12.75">
      <c r="A124" s="83" t="s">
        <v>229</v>
      </c>
      <c r="B124" s="25"/>
      <c r="C124" s="70">
        <f>E9/C115</f>
        <v>2.223931710273765</v>
      </c>
      <c r="D124" s="64"/>
      <c r="F124" s="82"/>
      <c r="G124" s="82"/>
      <c r="H124" s="82"/>
      <c r="I124" s="82"/>
      <c r="J124" s="82"/>
      <c r="K124" s="82"/>
      <c r="L124" s="82"/>
      <c r="M124" s="82"/>
      <c r="N124" s="65"/>
    </row>
    <row r="125" spans="1:15">
      <c r="C125" s="82"/>
      <c r="D125" s="82"/>
      <c r="F125" s="82"/>
      <c r="G125" s="82"/>
      <c r="H125" s="82"/>
      <c r="I125" s="82"/>
      <c r="J125" s="82"/>
      <c r="K125" s="82"/>
      <c r="L125" s="82"/>
      <c r="M125" s="82"/>
      <c r="N125" s="65"/>
    </row>
    <row r="126" spans="1:15">
      <c r="C126" s="82"/>
      <c r="D126" s="82"/>
      <c r="F126" s="82"/>
      <c r="G126" s="82"/>
      <c r="H126" s="82"/>
      <c r="I126" s="82"/>
      <c r="J126" s="82"/>
      <c r="K126" s="82"/>
      <c r="L126" s="82"/>
      <c r="M126" s="82"/>
      <c r="N126" s="65"/>
    </row>
    <row r="127" spans="1:15">
      <c r="C127" s="82"/>
      <c r="D127" s="82"/>
      <c r="F127" s="82"/>
      <c r="G127" s="82"/>
      <c r="H127" s="82"/>
      <c r="I127" s="82"/>
      <c r="J127" s="82"/>
      <c r="K127" s="82"/>
      <c r="L127" s="82"/>
      <c r="M127" s="82"/>
      <c r="N127" s="65"/>
    </row>
    <row r="128" spans="1:15">
      <c r="C128" s="82"/>
      <c r="D128" s="82"/>
      <c r="F128" s="82"/>
      <c r="G128" s="82"/>
      <c r="H128" s="82"/>
      <c r="I128" s="82"/>
      <c r="J128" s="82"/>
      <c r="K128" s="82"/>
      <c r="L128" s="82"/>
      <c r="M128" s="82"/>
      <c r="N128" s="82"/>
    </row>
    <row r="129" spans="3:14">
      <c r="C129" s="82"/>
      <c r="D129" s="82"/>
      <c r="F129" s="82"/>
      <c r="G129" s="82"/>
      <c r="H129" s="82"/>
      <c r="I129" s="82"/>
      <c r="J129" s="82"/>
      <c r="K129" s="82"/>
      <c r="L129" s="82"/>
      <c r="M129" s="82"/>
      <c r="N129" s="82"/>
    </row>
    <row r="130" spans="3:14">
      <c r="C130" s="82"/>
      <c r="D130" s="82"/>
      <c r="F130" s="82"/>
      <c r="G130" s="82"/>
      <c r="H130" s="82"/>
      <c r="I130" s="82"/>
      <c r="J130" s="82"/>
      <c r="K130" s="82"/>
      <c r="L130" s="82"/>
      <c r="M130" s="82"/>
      <c r="N130" s="82"/>
    </row>
  </sheetData>
  <mergeCells count="12">
    <mergeCell ref="J20:N20"/>
    <mergeCell ref="J22:L22"/>
    <mergeCell ref="M22:N22"/>
    <mergeCell ref="J23:N23"/>
    <mergeCell ref="A24:C24"/>
    <mergeCell ref="K67:N67"/>
    <mergeCell ref="K63:N63"/>
    <mergeCell ref="A25:C25"/>
    <mergeCell ref="J48:K48"/>
    <mergeCell ref="K57:N57"/>
    <mergeCell ref="K58:N58"/>
    <mergeCell ref="K55:L55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>
    <oddFooter>&amp;L&amp;D-&amp;T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92" t="s">
        <v>0</v>
      </c>
      <c r="B1" s="192"/>
      <c r="C1" s="192"/>
      <c r="D1" s="192"/>
      <c r="E1" s="192"/>
      <c r="F1" s="192"/>
    </row>
    <row r="3" spans="1:15" ht="15.75">
      <c r="A3" s="196" t="s">
        <v>95</v>
      </c>
      <c r="B3" s="196"/>
      <c r="C3" s="196"/>
      <c r="D3" s="197">
        <v>44536</v>
      </c>
      <c r="E3" s="198"/>
      <c r="F3" s="198"/>
      <c r="I3" s="193"/>
      <c r="J3" s="193"/>
      <c r="K3" s="193"/>
      <c r="L3" s="193"/>
      <c r="M3" s="193"/>
      <c r="N3" s="193"/>
      <c r="O3" s="193"/>
    </row>
    <row r="4" spans="1:15" ht="15.75">
      <c r="A4" s="195" t="s">
        <v>85</v>
      </c>
      <c r="B4" s="195"/>
      <c r="C4" s="195"/>
      <c r="D4" s="195"/>
      <c r="E4" s="195"/>
      <c r="F4" s="195"/>
      <c r="I4" s="193"/>
      <c r="J4" s="193"/>
      <c r="K4" s="193"/>
      <c r="L4" s="193"/>
      <c r="M4" s="193"/>
      <c r="N4" s="193"/>
      <c r="O4" s="193"/>
    </row>
    <row r="5" spans="1:15">
      <c r="D5" t="s">
        <v>1</v>
      </c>
    </row>
    <row r="6" spans="1:15" ht="24" customHeight="1">
      <c r="A6" s="194" t="s">
        <v>86</v>
      </c>
      <c r="B6" s="194"/>
      <c r="C6" s="2" t="s">
        <v>87</v>
      </c>
      <c r="D6" s="194" t="s">
        <v>88</v>
      </c>
      <c r="E6" s="194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87">
        <v>4453.2639999999992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87">
        <v>3962.6459999999997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87">
        <v>5296.5880000000006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87">
        <v>34.555999999999997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87">
        <v>4254.5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87">
        <v>3121.26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87">
        <v>442.57999999999993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87">
        <v>438.19800000000004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87">
        <v>22.258000000000003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87">
        <v>508.31599999999997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87">
        <v>249.21800000000002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87">
        <v>91.266000000000005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87">
        <v>2899.3719999999998</v>
      </c>
    </row>
    <row r="21" spans="2:6" ht="21.95" customHeight="1">
      <c r="B21" s="176" t="s">
        <v>244</v>
      </c>
      <c r="C21" s="4" t="s">
        <v>245</v>
      </c>
      <c r="D21" s="5" t="s">
        <v>240</v>
      </c>
      <c r="E21" s="178" t="s">
        <v>248</v>
      </c>
      <c r="F21" s="87">
        <v>559.45000000000005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87">
        <v>53.179999999999993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87">
        <v>2854.5660000000003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87">
        <v>2735.2139999999999</v>
      </c>
    </row>
    <row r="25" spans="2:6">
      <c r="B25" s="176" t="s">
        <v>243</v>
      </c>
      <c r="C25" s="4" t="s">
        <v>246</v>
      </c>
      <c r="D25" s="5" t="s">
        <v>235</v>
      </c>
      <c r="E25" s="161" t="s">
        <v>247</v>
      </c>
      <c r="F25" s="87">
        <v>620.46199999999988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E3" sqref="E3:F3"/>
    </sheetView>
  </sheetViews>
  <sheetFormatPr baseColWidth="10" defaultRowHeight="12"/>
  <cols>
    <col min="1" max="1" width="7.7109375" style="8" customWidth="1"/>
    <col min="2" max="2" width="21.28515625" style="8" customWidth="1"/>
    <col min="3" max="3" width="26.7109375" style="8" customWidth="1"/>
    <col min="4" max="4" width="9" style="8" customWidth="1"/>
    <col min="5" max="5" width="7.42578125" style="8" customWidth="1"/>
    <col min="6" max="6" width="15.5703125" style="93" customWidth="1"/>
    <col min="7" max="256" width="11.42578125" style="8"/>
    <col min="257" max="257" width="7.7109375" style="8" customWidth="1"/>
    <col min="258" max="258" width="21.28515625" style="8" customWidth="1"/>
    <col min="259" max="259" width="26.7109375" style="8" customWidth="1"/>
    <col min="260" max="260" width="9" style="8" customWidth="1"/>
    <col min="261" max="261" width="9.28515625" style="8" customWidth="1"/>
    <col min="262" max="262" width="19.42578125" style="8" customWidth="1"/>
    <col min="263" max="512" width="11.42578125" style="8"/>
    <col min="513" max="513" width="7.7109375" style="8" customWidth="1"/>
    <col min="514" max="514" width="21.28515625" style="8" customWidth="1"/>
    <col min="515" max="515" width="26.7109375" style="8" customWidth="1"/>
    <col min="516" max="516" width="9" style="8" customWidth="1"/>
    <col min="517" max="517" width="9.28515625" style="8" customWidth="1"/>
    <col min="518" max="518" width="19.42578125" style="8" customWidth="1"/>
    <col min="519" max="768" width="11.42578125" style="8"/>
    <col min="769" max="769" width="7.7109375" style="8" customWidth="1"/>
    <col min="770" max="770" width="21.28515625" style="8" customWidth="1"/>
    <col min="771" max="771" width="26.7109375" style="8" customWidth="1"/>
    <col min="772" max="772" width="9" style="8" customWidth="1"/>
    <col min="773" max="773" width="9.28515625" style="8" customWidth="1"/>
    <col min="774" max="774" width="19.42578125" style="8" customWidth="1"/>
    <col min="775" max="1024" width="11.42578125" style="8"/>
    <col min="1025" max="1025" width="7.7109375" style="8" customWidth="1"/>
    <col min="1026" max="1026" width="21.28515625" style="8" customWidth="1"/>
    <col min="1027" max="1027" width="26.7109375" style="8" customWidth="1"/>
    <col min="1028" max="1028" width="9" style="8" customWidth="1"/>
    <col min="1029" max="1029" width="9.28515625" style="8" customWidth="1"/>
    <col min="1030" max="1030" width="19.42578125" style="8" customWidth="1"/>
    <col min="1031" max="1280" width="11.42578125" style="8"/>
    <col min="1281" max="1281" width="7.7109375" style="8" customWidth="1"/>
    <col min="1282" max="1282" width="21.28515625" style="8" customWidth="1"/>
    <col min="1283" max="1283" width="26.7109375" style="8" customWidth="1"/>
    <col min="1284" max="1284" width="9" style="8" customWidth="1"/>
    <col min="1285" max="1285" width="9.28515625" style="8" customWidth="1"/>
    <col min="1286" max="1286" width="19.42578125" style="8" customWidth="1"/>
    <col min="1287" max="1536" width="11.42578125" style="8"/>
    <col min="1537" max="1537" width="7.7109375" style="8" customWidth="1"/>
    <col min="1538" max="1538" width="21.28515625" style="8" customWidth="1"/>
    <col min="1539" max="1539" width="26.7109375" style="8" customWidth="1"/>
    <col min="1540" max="1540" width="9" style="8" customWidth="1"/>
    <col min="1541" max="1541" width="9.28515625" style="8" customWidth="1"/>
    <col min="1542" max="1542" width="19.42578125" style="8" customWidth="1"/>
    <col min="1543" max="1792" width="11.42578125" style="8"/>
    <col min="1793" max="1793" width="7.7109375" style="8" customWidth="1"/>
    <col min="1794" max="1794" width="21.28515625" style="8" customWidth="1"/>
    <col min="1795" max="1795" width="26.7109375" style="8" customWidth="1"/>
    <col min="1796" max="1796" width="9" style="8" customWidth="1"/>
    <col min="1797" max="1797" width="9.28515625" style="8" customWidth="1"/>
    <col min="1798" max="1798" width="19.42578125" style="8" customWidth="1"/>
    <col min="1799" max="2048" width="11.42578125" style="8"/>
    <col min="2049" max="2049" width="7.7109375" style="8" customWidth="1"/>
    <col min="2050" max="2050" width="21.28515625" style="8" customWidth="1"/>
    <col min="2051" max="2051" width="26.7109375" style="8" customWidth="1"/>
    <col min="2052" max="2052" width="9" style="8" customWidth="1"/>
    <col min="2053" max="2053" width="9.28515625" style="8" customWidth="1"/>
    <col min="2054" max="2054" width="19.42578125" style="8" customWidth="1"/>
    <col min="2055" max="2304" width="11.42578125" style="8"/>
    <col min="2305" max="2305" width="7.7109375" style="8" customWidth="1"/>
    <col min="2306" max="2306" width="21.28515625" style="8" customWidth="1"/>
    <col min="2307" max="2307" width="26.7109375" style="8" customWidth="1"/>
    <col min="2308" max="2308" width="9" style="8" customWidth="1"/>
    <col min="2309" max="2309" width="9.28515625" style="8" customWidth="1"/>
    <col min="2310" max="2310" width="19.42578125" style="8" customWidth="1"/>
    <col min="2311" max="2560" width="11.42578125" style="8"/>
    <col min="2561" max="2561" width="7.7109375" style="8" customWidth="1"/>
    <col min="2562" max="2562" width="21.28515625" style="8" customWidth="1"/>
    <col min="2563" max="2563" width="26.7109375" style="8" customWidth="1"/>
    <col min="2564" max="2564" width="9" style="8" customWidth="1"/>
    <col min="2565" max="2565" width="9.28515625" style="8" customWidth="1"/>
    <col min="2566" max="2566" width="19.42578125" style="8" customWidth="1"/>
    <col min="2567" max="2816" width="11.42578125" style="8"/>
    <col min="2817" max="2817" width="7.7109375" style="8" customWidth="1"/>
    <col min="2818" max="2818" width="21.28515625" style="8" customWidth="1"/>
    <col min="2819" max="2819" width="26.7109375" style="8" customWidth="1"/>
    <col min="2820" max="2820" width="9" style="8" customWidth="1"/>
    <col min="2821" max="2821" width="9.28515625" style="8" customWidth="1"/>
    <col min="2822" max="2822" width="19.42578125" style="8" customWidth="1"/>
    <col min="2823" max="3072" width="11.42578125" style="8"/>
    <col min="3073" max="3073" width="7.7109375" style="8" customWidth="1"/>
    <col min="3074" max="3074" width="21.28515625" style="8" customWidth="1"/>
    <col min="3075" max="3075" width="26.7109375" style="8" customWidth="1"/>
    <col min="3076" max="3076" width="9" style="8" customWidth="1"/>
    <col min="3077" max="3077" width="9.28515625" style="8" customWidth="1"/>
    <col min="3078" max="3078" width="19.42578125" style="8" customWidth="1"/>
    <col min="3079" max="3328" width="11.42578125" style="8"/>
    <col min="3329" max="3329" width="7.7109375" style="8" customWidth="1"/>
    <col min="3330" max="3330" width="21.28515625" style="8" customWidth="1"/>
    <col min="3331" max="3331" width="26.7109375" style="8" customWidth="1"/>
    <col min="3332" max="3332" width="9" style="8" customWidth="1"/>
    <col min="3333" max="3333" width="9.28515625" style="8" customWidth="1"/>
    <col min="3334" max="3334" width="19.42578125" style="8" customWidth="1"/>
    <col min="3335" max="3584" width="11.42578125" style="8"/>
    <col min="3585" max="3585" width="7.7109375" style="8" customWidth="1"/>
    <col min="3586" max="3586" width="21.28515625" style="8" customWidth="1"/>
    <col min="3587" max="3587" width="26.7109375" style="8" customWidth="1"/>
    <col min="3588" max="3588" width="9" style="8" customWidth="1"/>
    <col min="3589" max="3589" width="9.28515625" style="8" customWidth="1"/>
    <col min="3590" max="3590" width="19.42578125" style="8" customWidth="1"/>
    <col min="3591" max="3840" width="11.42578125" style="8"/>
    <col min="3841" max="3841" width="7.7109375" style="8" customWidth="1"/>
    <col min="3842" max="3842" width="21.28515625" style="8" customWidth="1"/>
    <col min="3843" max="3843" width="26.7109375" style="8" customWidth="1"/>
    <col min="3844" max="3844" width="9" style="8" customWidth="1"/>
    <col min="3845" max="3845" width="9.28515625" style="8" customWidth="1"/>
    <col min="3846" max="3846" width="19.42578125" style="8" customWidth="1"/>
    <col min="3847" max="4096" width="11.42578125" style="8"/>
    <col min="4097" max="4097" width="7.7109375" style="8" customWidth="1"/>
    <col min="4098" max="4098" width="21.28515625" style="8" customWidth="1"/>
    <col min="4099" max="4099" width="26.7109375" style="8" customWidth="1"/>
    <col min="4100" max="4100" width="9" style="8" customWidth="1"/>
    <col min="4101" max="4101" width="9.28515625" style="8" customWidth="1"/>
    <col min="4102" max="4102" width="19.42578125" style="8" customWidth="1"/>
    <col min="4103" max="4352" width="11.42578125" style="8"/>
    <col min="4353" max="4353" width="7.7109375" style="8" customWidth="1"/>
    <col min="4354" max="4354" width="21.28515625" style="8" customWidth="1"/>
    <col min="4355" max="4355" width="26.7109375" style="8" customWidth="1"/>
    <col min="4356" max="4356" width="9" style="8" customWidth="1"/>
    <col min="4357" max="4357" width="9.28515625" style="8" customWidth="1"/>
    <col min="4358" max="4358" width="19.42578125" style="8" customWidth="1"/>
    <col min="4359" max="4608" width="11.42578125" style="8"/>
    <col min="4609" max="4609" width="7.7109375" style="8" customWidth="1"/>
    <col min="4610" max="4610" width="21.28515625" style="8" customWidth="1"/>
    <col min="4611" max="4611" width="26.7109375" style="8" customWidth="1"/>
    <col min="4612" max="4612" width="9" style="8" customWidth="1"/>
    <col min="4613" max="4613" width="9.28515625" style="8" customWidth="1"/>
    <col min="4614" max="4614" width="19.42578125" style="8" customWidth="1"/>
    <col min="4615" max="4864" width="11.42578125" style="8"/>
    <col min="4865" max="4865" width="7.7109375" style="8" customWidth="1"/>
    <col min="4866" max="4866" width="21.28515625" style="8" customWidth="1"/>
    <col min="4867" max="4867" width="26.7109375" style="8" customWidth="1"/>
    <col min="4868" max="4868" width="9" style="8" customWidth="1"/>
    <col min="4869" max="4869" width="9.28515625" style="8" customWidth="1"/>
    <col min="4870" max="4870" width="19.42578125" style="8" customWidth="1"/>
    <col min="4871" max="5120" width="11.42578125" style="8"/>
    <col min="5121" max="5121" width="7.7109375" style="8" customWidth="1"/>
    <col min="5122" max="5122" width="21.28515625" style="8" customWidth="1"/>
    <col min="5123" max="5123" width="26.7109375" style="8" customWidth="1"/>
    <col min="5124" max="5124" width="9" style="8" customWidth="1"/>
    <col min="5125" max="5125" width="9.28515625" style="8" customWidth="1"/>
    <col min="5126" max="5126" width="19.42578125" style="8" customWidth="1"/>
    <col min="5127" max="5376" width="11.42578125" style="8"/>
    <col min="5377" max="5377" width="7.7109375" style="8" customWidth="1"/>
    <col min="5378" max="5378" width="21.28515625" style="8" customWidth="1"/>
    <col min="5379" max="5379" width="26.7109375" style="8" customWidth="1"/>
    <col min="5380" max="5380" width="9" style="8" customWidth="1"/>
    <col min="5381" max="5381" width="9.28515625" style="8" customWidth="1"/>
    <col min="5382" max="5382" width="19.42578125" style="8" customWidth="1"/>
    <col min="5383" max="5632" width="11.42578125" style="8"/>
    <col min="5633" max="5633" width="7.7109375" style="8" customWidth="1"/>
    <col min="5634" max="5634" width="21.28515625" style="8" customWidth="1"/>
    <col min="5635" max="5635" width="26.7109375" style="8" customWidth="1"/>
    <col min="5636" max="5636" width="9" style="8" customWidth="1"/>
    <col min="5637" max="5637" width="9.28515625" style="8" customWidth="1"/>
    <col min="5638" max="5638" width="19.42578125" style="8" customWidth="1"/>
    <col min="5639" max="5888" width="11.42578125" style="8"/>
    <col min="5889" max="5889" width="7.7109375" style="8" customWidth="1"/>
    <col min="5890" max="5890" width="21.28515625" style="8" customWidth="1"/>
    <col min="5891" max="5891" width="26.7109375" style="8" customWidth="1"/>
    <col min="5892" max="5892" width="9" style="8" customWidth="1"/>
    <col min="5893" max="5893" width="9.28515625" style="8" customWidth="1"/>
    <col min="5894" max="5894" width="19.42578125" style="8" customWidth="1"/>
    <col min="5895" max="6144" width="11.42578125" style="8"/>
    <col min="6145" max="6145" width="7.7109375" style="8" customWidth="1"/>
    <col min="6146" max="6146" width="21.28515625" style="8" customWidth="1"/>
    <col min="6147" max="6147" width="26.7109375" style="8" customWidth="1"/>
    <col min="6148" max="6148" width="9" style="8" customWidth="1"/>
    <col min="6149" max="6149" width="9.28515625" style="8" customWidth="1"/>
    <col min="6150" max="6150" width="19.42578125" style="8" customWidth="1"/>
    <col min="6151" max="6400" width="11.42578125" style="8"/>
    <col min="6401" max="6401" width="7.7109375" style="8" customWidth="1"/>
    <col min="6402" max="6402" width="21.28515625" style="8" customWidth="1"/>
    <col min="6403" max="6403" width="26.7109375" style="8" customWidth="1"/>
    <col min="6404" max="6404" width="9" style="8" customWidth="1"/>
    <col min="6405" max="6405" width="9.28515625" style="8" customWidth="1"/>
    <col min="6406" max="6406" width="19.42578125" style="8" customWidth="1"/>
    <col min="6407" max="6656" width="11.42578125" style="8"/>
    <col min="6657" max="6657" width="7.7109375" style="8" customWidth="1"/>
    <col min="6658" max="6658" width="21.28515625" style="8" customWidth="1"/>
    <col min="6659" max="6659" width="26.7109375" style="8" customWidth="1"/>
    <col min="6660" max="6660" width="9" style="8" customWidth="1"/>
    <col min="6661" max="6661" width="9.28515625" style="8" customWidth="1"/>
    <col min="6662" max="6662" width="19.42578125" style="8" customWidth="1"/>
    <col min="6663" max="6912" width="11.42578125" style="8"/>
    <col min="6913" max="6913" width="7.7109375" style="8" customWidth="1"/>
    <col min="6914" max="6914" width="21.28515625" style="8" customWidth="1"/>
    <col min="6915" max="6915" width="26.7109375" style="8" customWidth="1"/>
    <col min="6916" max="6916" width="9" style="8" customWidth="1"/>
    <col min="6917" max="6917" width="9.28515625" style="8" customWidth="1"/>
    <col min="6918" max="6918" width="19.42578125" style="8" customWidth="1"/>
    <col min="6919" max="7168" width="11.42578125" style="8"/>
    <col min="7169" max="7169" width="7.7109375" style="8" customWidth="1"/>
    <col min="7170" max="7170" width="21.28515625" style="8" customWidth="1"/>
    <col min="7171" max="7171" width="26.7109375" style="8" customWidth="1"/>
    <col min="7172" max="7172" width="9" style="8" customWidth="1"/>
    <col min="7173" max="7173" width="9.28515625" style="8" customWidth="1"/>
    <col min="7174" max="7174" width="19.42578125" style="8" customWidth="1"/>
    <col min="7175" max="7424" width="11.42578125" style="8"/>
    <col min="7425" max="7425" width="7.7109375" style="8" customWidth="1"/>
    <col min="7426" max="7426" width="21.28515625" style="8" customWidth="1"/>
    <col min="7427" max="7427" width="26.7109375" style="8" customWidth="1"/>
    <col min="7428" max="7428" width="9" style="8" customWidth="1"/>
    <col min="7429" max="7429" width="9.28515625" style="8" customWidth="1"/>
    <col min="7430" max="7430" width="19.42578125" style="8" customWidth="1"/>
    <col min="7431" max="7680" width="11.42578125" style="8"/>
    <col min="7681" max="7681" width="7.7109375" style="8" customWidth="1"/>
    <col min="7682" max="7682" width="21.28515625" style="8" customWidth="1"/>
    <col min="7683" max="7683" width="26.7109375" style="8" customWidth="1"/>
    <col min="7684" max="7684" width="9" style="8" customWidth="1"/>
    <col min="7685" max="7685" width="9.28515625" style="8" customWidth="1"/>
    <col min="7686" max="7686" width="19.42578125" style="8" customWidth="1"/>
    <col min="7687" max="7936" width="11.42578125" style="8"/>
    <col min="7937" max="7937" width="7.7109375" style="8" customWidth="1"/>
    <col min="7938" max="7938" width="21.28515625" style="8" customWidth="1"/>
    <col min="7939" max="7939" width="26.7109375" style="8" customWidth="1"/>
    <col min="7940" max="7940" width="9" style="8" customWidth="1"/>
    <col min="7941" max="7941" width="9.28515625" style="8" customWidth="1"/>
    <col min="7942" max="7942" width="19.42578125" style="8" customWidth="1"/>
    <col min="7943" max="8192" width="11.42578125" style="8"/>
    <col min="8193" max="8193" width="7.7109375" style="8" customWidth="1"/>
    <col min="8194" max="8194" width="21.28515625" style="8" customWidth="1"/>
    <col min="8195" max="8195" width="26.7109375" style="8" customWidth="1"/>
    <col min="8196" max="8196" width="9" style="8" customWidth="1"/>
    <col min="8197" max="8197" width="9.28515625" style="8" customWidth="1"/>
    <col min="8198" max="8198" width="19.42578125" style="8" customWidth="1"/>
    <col min="8199" max="8448" width="11.42578125" style="8"/>
    <col min="8449" max="8449" width="7.7109375" style="8" customWidth="1"/>
    <col min="8450" max="8450" width="21.28515625" style="8" customWidth="1"/>
    <col min="8451" max="8451" width="26.7109375" style="8" customWidth="1"/>
    <col min="8452" max="8452" width="9" style="8" customWidth="1"/>
    <col min="8453" max="8453" width="9.28515625" style="8" customWidth="1"/>
    <col min="8454" max="8454" width="19.42578125" style="8" customWidth="1"/>
    <col min="8455" max="8704" width="11.42578125" style="8"/>
    <col min="8705" max="8705" width="7.7109375" style="8" customWidth="1"/>
    <col min="8706" max="8706" width="21.28515625" style="8" customWidth="1"/>
    <col min="8707" max="8707" width="26.7109375" style="8" customWidth="1"/>
    <col min="8708" max="8708" width="9" style="8" customWidth="1"/>
    <col min="8709" max="8709" width="9.28515625" style="8" customWidth="1"/>
    <col min="8710" max="8710" width="19.42578125" style="8" customWidth="1"/>
    <col min="8711" max="8960" width="11.42578125" style="8"/>
    <col min="8961" max="8961" width="7.7109375" style="8" customWidth="1"/>
    <col min="8962" max="8962" width="21.28515625" style="8" customWidth="1"/>
    <col min="8963" max="8963" width="26.7109375" style="8" customWidth="1"/>
    <col min="8964" max="8964" width="9" style="8" customWidth="1"/>
    <col min="8965" max="8965" width="9.28515625" style="8" customWidth="1"/>
    <col min="8966" max="8966" width="19.42578125" style="8" customWidth="1"/>
    <col min="8967" max="9216" width="11.42578125" style="8"/>
    <col min="9217" max="9217" width="7.7109375" style="8" customWidth="1"/>
    <col min="9218" max="9218" width="21.28515625" style="8" customWidth="1"/>
    <col min="9219" max="9219" width="26.7109375" style="8" customWidth="1"/>
    <col min="9220" max="9220" width="9" style="8" customWidth="1"/>
    <col min="9221" max="9221" width="9.28515625" style="8" customWidth="1"/>
    <col min="9222" max="9222" width="19.42578125" style="8" customWidth="1"/>
    <col min="9223" max="9472" width="11.42578125" style="8"/>
    <col min="9473" max="9473" width="7.7109375" style="8" customWidth="1"/>
    <col min="9474" max="9474" width="21.28515625" style="8" customWidth="1"/>
    <col min="9475" max="9475" width="26.7109375" style="8" customWidth="1"/>
    <col min="9476" max="9476" width="9" style="8" customWidth="1"/>
    <col min="9477" max="9477" width="9.28515625" style="8" customWidth="1"/>
    <col min="9478" max="9478" width="19.42578125" style="8" customWidth="1"/>
    <col min="9479" max="9728" width="11.42578125" style="8"/>
    <col min="9729" max="9729" width="7.7109375" style="8" customWidth="1"/>
    <col min="9730" max="9730" width="21.28515625" style="8" customWidth="1"/>
    <col min="9731" max="9731" width="26.7109375" style="8" customWidth="1"/>
    <col min="9732" max="9732" width="9" style="8" customWidth="1"/>
    <col min="9733" max="9733" width="9.28515625" style="8" customWidth="1"/>
    <col min="9734" max="9734" width="19.42578125" style="8" customWidth="1"/>
    <col min="9735" max="9984" width="11.42578125" style="8"/>
    <col min="9985" max="9985" width="7.7109375" style="8" customWidth="1"/>
    <col min="9986" max="9986" width="21.28515625" style="8" customWidth="1"/>
    <col min="9987" max="9987" width="26.7109375" style="8" customWidth="1"/>
    <col min="9988" max="9988" width="9" style="8" customWidth="1"/>
    <col min="9989" max="9989" width="9.28515625" style="8" customWidth="1"/>
    <col min="9990" max="9990" width="19.42578125" style="8" customWidth="1"/>
    <col min="9991" max="10240" width="11.42578125" style="8"/>
    <col min="10241" max="10241" width="7.7109375" style="8" customWidth="1"/>
    <col min="10242" max="10242" width="21.28515625" style="8" customWidth="1"/>
    <col min="10243" max="10243" width="26.7109375" style="8" customWidth="1"/>
    <col min="10244" max="10244" width="9" style="8" customWidth="1"/>
    <col min="10245" max="10245" width="9.28515625" style="8" customWidth="1"/>
    <col min="10246" max="10246" width="19.42578125" style="8" customWidth="1"/>
    <col min="10247" max="10496" width="11.42578125" style="8"/>
    <col min="10497" max="10497" width="7.7109375" style="8" customWidth="1"/>
    <col min="10498" max="10498" width="21.28515625" style="8" customWidth="1"/>
    <col min="10499" max="10499" width="26.7109375" style="8" customWidth="1"/>
    <col min="10500" max="10500" width="9" style="8" customWidth="1"/>
    <col min="10501" max="10501" width="9.28515625" style="8" customWidth="1"/>
    <col min="10502" max="10502" width="19.42578125" style="8" customWidth="1"/>
    <col min="10503" max="10752" width="11.42578125" style="8"/>
    <col min="10753" max="10753" width="7.7109375" style="8" customWidth="1"/>
    <col min="10754" max="10754" width="21.28515625" style="8" customWidth="1"/>
    <col min="10755" max="10755" width="26.7109375" style="8" customWidth="1"/>
    <col min="10756" max="10756" width="9" style="8" customWidth="1"/>
    <col min="10757" max="10757" width="9.28515625" style="8" customWidth="1"/>
    <col min="10758" max="10758" width="19.42578125" style="8" customWidth="1"/>
    <col min="10759" max="11008" width="11.42578125" style="8"/>
    <col min="11009" max="11009" width="7.7109375" style="8" customWidth="1"/>
    <col min="11010" max="11010" width="21.28515625" style="8" customWidth="1"/>
    <col min="11011" max="11011" width="26.7109375" style="8" customWidth="1"/>
    <col min="11012" max="11012" width="9" style="8" customWidth="1"/>
    <col min="11013" max="11013" width="9.28515625" style="8" customWidth="1"/>
    <col min="11014" max="11014" width="19.42578125" style="8" customWidth="1"/>
    <col min="11015" max="11264" width="11.42578125" style="8"/>
    <col min="11265" max="11265" width="7.7109375" style="8" customWidth="1"/>
    <col min="11266" max="11266" width="21.28515625" style="8" customWidth="1"/>
    <col min="11267" max="11267" width="26.7109375" style="8" customWidth="1"/>
    <col min="11268" max="11268" width="9" style="8" customWidth="1"/>
    <col min="11269" max="11269" width="9.28515625" style="8" customWidth="1"/>
    <col min="11270" max="11270" width="19.42578125" style="8" customWidth="1"/>
    <col min="11271" max="11520" width="11.42578125" style="8"/>
    <col min="11521" max="11521" width="7.7109375" style="8" customWidth="1"/>
    <col min="11522" max="11522" width="21.28515625" style="8" customWidth="1"/>
    <col min="11523" max="11523" width="26.7109375" style="8" customWidth="1"/>
    <col min="11524" max="11524" width="9" style="8" customWidth="1"/>
    <col min="11525" max="11525" width="9.28515625" style="8" customWidth="1"/>
    <col min="11526" max="11526" width="19.42578125" style="8" customWidth="1"/>
    <col min="11527" max="11776" width="11.42578125" style="8"/>
    <col min="11777" max="11777" width="7.7109375" style="8" customWidth="1"/>
    <col min="11778" max="11778" width="21.28515625" style="8" customWidth="1"/>
    <col min="11779" max="11779" width="26.7109375" style="8" customWidth="1"/>
    <col min="11780" max="11780" width="9" style="8" customWidth="1"/>
    <col min="11781" max="11781" width="9.28515625" style="8" customWidth="1"/>
    <col min="11782" max="11782" width="19.42578125" style="8" customWidth="1"/>
    <col min="11783" max="12032" width="11.42578125" style="8"/>
    <col min="12033" max="12033" width="7.7109375" style="8" customWidth="1"/>
    <col min="12034" max="12034" width="21.28515625" style="8" customWidth="1"/>
    <col min="12035" max="12035" width="26.7109375" style="8" customWidth="1"/>
    <col min="12036" max="12036" width="9" style="8" customWidth="1"/>
    <col min="12037" max="12037" width="9.28515625" style="8" customWidth="1"/>
    <col min="12038" max="12038" width="19.42578125" style="8" customWidth="1"/>
    <col min="12039" max="12288" width="11.42578125" style="8"/>
    <col min="12289" max="12289" width="7.7109375" style="8" customWidth="1"/>
    <col min="12290" max="12290" width="21.28515625" style="8" customWidth="1"/>
    <col min="12291" max="12291" width="26.7109375" style="8" customWidth="1"/>
    <col min="12292" max="12292" width="9" style="8" customWidth="1"/>
    <col min="12293" max="12293" width="9.28515625" style="8" customWidth="1"/>
    <col min="12294" max="12294" width="19.42578125" style="8" customWidth="1"/>
    <col min="12295" max="12544" width="11.42578125" style="8"/>
    <col min="12545" max="12545" width="7.7109375" style="8" customWidth="1"/>
    <col min="12546" max="12546" width="21.28515625" style="8" customWidth="1"/>
    <col min="12547" max="12547" width="26.7109375" style="8" customWidth="1"/>
    <col min="12548" max="12548" width="9" style="8" customWidth="1"/>
    <col min="12549" max="12549" width="9.28515625" style="8" customWidth="1"/>
    <col min="12550" max="12550" width="19.42578125" style="8" customWidth="1"/>
    <col min="12551" max="12800" width="11.42578125" style="8"/>
    <col min="12801" max="12801" width="7.7109375" style="8" customWidth="1"/>
    <col min="12802" max="12802" width="21.28515625" style="8" customWidth="1"/>
    <col min="12803" max="12803" width="26.7109375" style="8" customWidth="1"/>
    <col min="12804" max="12804" width="9" style="8" customWidth="1"/>
    <col min="12805" max="12805" width="9.28515625" style="8" customWidth="1"/>
    <col min="12806" max="12806" width="19.42578125" style="8" customWidth="1"/>
    <col min="12807" max="13056" width="11.42578125" style="8"/>
    <col min="13057" max="13057" width="7.7109375" style="8" customWidth="1"/>
    <col min="13058" max="13058" width="21.28515625" style="8" customWidth="1"/>
    <col min="13059" max="13059" width="26.7109375" style="8" customWidth="1"/>
    <col min="13060" max="13060" width="9" style="8" customWidth="1"/>
    <col min="13061" max="13061" width="9.28515625" style="8" customWidth="1"/>
    <col min="13062" max="13062" width="19.42578125" style="8" customWidth="1"/>
    <col min="13063" max="13312" width="11.42578125" style="8"/>
    <col min="13313" max="13313" width="7.7109375" style="8" customWidth="1"/>
    <col min="13314" max="13314" width="21.28515625" style="8" customWidth="1"/>
    <col min="13315" max="13315" width="26.7109375" style="8" customWidth="1"/>
    <col min="13316" max="13316" width="9" style="8" customWidth="1"/>
    <col min="13317" max="13317" width="9.28515625" style="8" customWidth="1"/>
    <col min="13318" max="13318" width="19.42578125" style="8" customWidth="1"/>
    <col min="13319" max="13568" width="11.42578125" style="8"/>
    <col min="13569" max="13569" width="7.7109375" style="8" customWidth="1"/>
    <col min="13570" max="13570" width="21.28515625" style="8" customWidth="1"/>
    <col min="13571" max="13571" width="26.7109375" style="8" customWidth="1"/>
    <col min="13572" max="13572" width="9" style="8" customWidth="1"/>
    <col min="13573" max="13573" width="9.28515625" style="8" customWidth="1"/>
    <col min="13574" max="13574" width="19.42578125" style="8" customWidth="1"/>
    <col min="13575" max="13824" width="11.42578125" style="8"/>
    <col min="13825" max="13825" width="7.7109375" style="8" customWidth="1"/>
    <col min="13826" max="13826" width="21.28515625" style="8" customWidth="1"/>
    <col min="13827" max="13827" width="26.7109375" style="8" customWidth="1"/>
    <col min="13828" max="13828" width="9" style="8" customWidth="1"/>
    <col min="13829" max="13829" width="9.28515625" style="8" customWidth="1"/>
    <col min="13830" max="13830" width="19.42578125" style="8" customWidth="1"/>
    <col min="13831" max="14080" width="11.42578125" style="8"/>
    <col min="14081" max="14081" width="7.7109375" style="8" customWidth="1"/>
    <col min="14082" max="14082" width="21.28515625" style="8" customWidth="1"/>
    <col min="14083" max="14083" width="26.7109375" style="8" customWidth="1"/>
    <col min="14084" max="14084" width="9" style="8" customWidth="1"/>
    <col min="14085" max="14085" width="9.28515625" style="8" customWidth="1"/>
    <col min="14086" max="14086" width="19.42578125" style="8" customWidth="1"/>
    <col min="14087" max="14336" width="11.42578125" style="8"/>
    <col min="14337" max="14337" width="7.7109375" style="8" customWidth="1"/>
    <col min="14338" max="14338" width="21.28515625" style="8" customWidth="1"/>
    <col min="14339" max="14339" width="26.7109375" style="8" customWidth="1"/>
    <col min="14340" max="14340" width="9" style="8" customWidth="1"/>
    <col min="14341" max="14341" width="9.28515625" style="8" customWidth="1"/>
    <col min="14342" max="14342" width="19.42578125" style="8" customWidth="1"/>
    <col min="14343" max="14592" width="11.42578125" style="8"/>
    <col min="14593" max="14593" width="7.7109375" style="8" customWidth="1"/>
    <col min="14594" max="14594" width="21.28515625" style="8" customWidth="1"/>
    <col min="14595" max="14595" width="26.7109375" style="8" customWidth="1"/>
    <col min="14596" max="14596" width="9" style="8" customWidth="1"/>
    <col min="14597" max="14597" width="9.28515625" style="8" customWidth="1"/>
    <col min="14598" max="14598" width="19.42578125" style="8" customWidth="1"/>
    <col min="14599" max="14848" width="11.42578125" style="8"/>
    <col min="14849" max="14849" width="7.7109375" style="8" customWidth="1"/>
    <col min="14850" max="14850" width="21.28515625" style="8" customWidth="1"/>
    <col min="14851" max="14851" width="26.7109375" style="8" customWidth="1"/>
    <col min="14852" max="14852" width="9" style="8" customWidth="1"/>
    <col min="14853" max="14853" width="9.28515625" style="8" customWidth="1"/>
    <col min="14854" max="14854" width="19.42578125" style="8" customWidth="1"/>
    <col min="14855" max="15104" width="11.42578125" style="8"/>
    <col min="15105" max="15105" width="7.7109375" style="8" customWidth="1"/>
    <col min="15106" max="15106" width="21.28515625" style="8" customWidth="1"/>
    <col min="15107" max="15107" width="26.7109375" style="8" customWidth="1"/>
    <col min="15108" max="15108" width="9" style="8" customWidth="1"/>
    <col min="15109" max="15109" width="9.28515625" style="8" customWidth="1"/>
    <col min="15110" max="15110" width="19.42578125" style="8" customWidth="1"/>
    <col min="15111" max="15360" width="11.42578125" style="8"/>
    <col min="15361" max="15361" width="7.7109375" style="8" customWidth="1"/>
    <col min="15362" max="15362" width="21.28515625" style="8" customWidth="1"/>
    <col min="15363" max="15363" width="26.7109375" style="8" customWidth="1"/>
    <col min="15364" max="15364" width="9" style="8" customWidth="1"/>
    <col min="15365" max="15365" width="9.28515625" style="8" customWidth="1"/>
    <col min="15366" max="15366" width="19.42578125" style="8" customWidth="1"/>
    <col min="15367" max="15616" width="11.42578125" style="8"/>
    <col min="15617" max="15617" width="7.7109375" style="8" customWidth="1"/>
    <col min="15618" max="15618" width="21.28515625" style="8" customWidth="1"/>
    <col min="15619" max="15619" width="26.7109375" style="8" customWidth="1"/>
    <col min="15620" max="15620" width="9" style="8" customWidth="1"/>
    <col min="15621" max="15621" width="9.28515625" style="8" customWidth="1"/>
    <col min="15622" max="15622" width="19.42578125" style="8" customWidth="1"/>
    <col min="15623" max="15872" width="11.42578125" style="8"/>
    <col min="15873" max="15873" width="7.7109375" style="8" customWidth="1"/>
    <col min="15874" max="15874" width="21.28515625" style="8" customWidth="1"/>
    <col min="15875" max="15875" width="26.7109375" style="8" customWidth="1"/>
    <col min="15876" max="15876" width="9" style="8" customWidth="1"/>
    <col min="15877" max="15877" width="9.28515625" style="8" customWidth="1"/>
    <col min="15878" max="15878" width="19.42578125" style="8" customWidth="1"/>
    <col min="15879" max="16128" width="11.42578125" style="8"/>
    <col min="16129" max="16129" width="7.7109375" style="8" customWidth="1"/>
    <col min="16130" max="16130" width="21.28515625" style="8" customWidth="1"/>
    <col min="16131" max="16131" width="26.7109375" style="8" customWidth="1"/>
    <col min="16132" max="16132" width="9" style="8" customWidth="1"/>
    <col min="16133" max="16133" width="9.28515625" style="8" customWidth="1"/>
    <col min="16134" max="16134" width="19.42578125" style="8" customWidth="1"/>
    <col min="16135" max="16384" width="11.42578125" style="8"/>
  </cols>
  <sheetData>
    <row r="1" spans="1:6" ht="22.5">
      <c r="A1" s="203" t="s">
        <v>0</v>
      </c>
      <c r="B1" s="203"/>
      <c r="C1" s="203"/>
      <c r="D1" s="203"/>
      <c r="E1" s="203"/>
      <c r="F1" s="203"/>
    </row>
    <row r="2" spans="1:6" ht="15">
      <c r="F2" s="88"/>
    </row>
    <row r="3" spans="1:6" ht="15.75">
      <c r="A3" s="204" t="s">
        <v>95</v>
      </c>
      <c r="B3" s="204"/>
      <c r="C3" s="204"/>
      <c r="D3" s="204"/>
      <c r="E3" s="205">
        <f>+COURSSYD!M22</f>
        <v>44536</v>
      </c>
      <c r="F3" s="205"/>
    </row>
    <row r="4" spans="1:6" ht="15.75">
      <c r="A4" s="206" t="s">
        <v>85</v>
      </c>
      <c r="B4" s="206"/>
      <c r="C4" s="206"/>
      <c r="D4" s="206"/>
      <c r="E4" s="206"/>
      <c r="F4" s="206"/>
    </row>
    <row r="5" spans="1:6" ht="15">
      <c r="D5" s="8" t="s">
        <v>1</v>
      </c>
      <c r="F5" s="88"/>
    </row>
    <row r="6" spans="1:6" ht="15">
      <c r="A6" s="207" t="s">
        <v>86</v>
      </c>
      <c r="B6" s="207"/>
      <c r="C6" s="9" t="s">
        <v>87</v>
      </c>
      <c r="D6" s="207" t="s">
        <v>88</v>
      </c>
      <c r="E6" s="207"/>
      <c r="F6" s="89" t="s">
        <v>89</v>
      </c>
    </row>
    <row r="7" spans="1:6" ht="15">
      <c r="F7" s="88"/>
    </row>
    <row r="8" spans="1:6" ht="15">
      <c r="B8" s="10" t="s">
        <v>2</v>
      </c>
      <c r="C8" s="10" t="s">
        <v>3</v>
      </c>
      <c r="D8" s="11" t="s">
        <v>4</v>
      </c>
      <c r="E8" s="11" t="s">
        <v>5</v>
      </c>
      <c r="F8" s="90">
        <f>+COURSSYD!N28</f>
        <v>4453.2639999999992</v>
      </c>
    </row>
    <row r="9" spans="1:6" ht="15">
      <c r="B9" s="12" t="s">
        <v>6</v>
      </c>
      <c r="C9" s="12" t="s">
        <v>7</v>
      </c>
      <c r="D9" s="13" t="s">
        <v>8</v>
      </c>
      <c r="E9" s="13" t="s">
        <v>9</v>
      </c>
      <c r="F9" s="90">
        <f>+COURSSYD!N29</f>
        <v>3962.6459999999997</v>
      </c>
    </row>
    <row r="10" spans="1:6" ht="15">
      <c r="B10" s="10" t="s">
        <v>10</v>
      </c>
      <c r="C10" s="10" t="s">
        <v>11</v>
      </c>
      <c r="D10" s="11" t="s">
        <v>12</v>
      </c>
      <c r="E10" s="11" t="s">
        <v>13</v>
      </c>
      <c r="F10" s="90">
        <f>+COURSSYD!N30</f>
        <v>5296.5880000000006</v>
      </c>
    </row>
    <row r="11" spans="1:6" ht="15">
      <c r="B11" s="12" t="s">
        <v>14</v>
      </c>
      <c r="C11" s="12" t="s">
        <v>15</v>
      </c>
      <c r="D11" s="13" t="s">
        <v>16</v>
      </c>
      <c r="E11" s="13" t="s">
        <v>17</v>
      </c>
      <c r="F11" s="90">
        <f>+COURSSYD!N31</f>
        <v>34.555999999999997</v>
      </c>
    </row>
    <row r="12" spans="1:6" ht="15">
      <c r="B12" s="10" t="s">
        <v>18</v>
      </c>
      <c r="C12" s="10" t="s">
        <v>19</v>
      </c>
      <c r="D12" s="11" t="s">
        <v>20</v>
      </c>
      <c r="E12" s="11" t="s">
        <v>21</v>
      </c>
      <c r="F12" s="90">
        <f>+COURSSYD!N32</f>
        <v>4254.5</v>
      </c>
    </row>
    <row r="13" spans="1:6" ht="15">
      <c r="B13" s="12" t="s">
        <v>22</v>
      </c>
      <c r="C13" s="12" t="s">
        <v>23</v>
      </c>
      <c r="D13" s="13" t="s">
        <v>24</v>
      </c>
      <c r="E13" s="13" t="s">
        <v>25</v>
      </c>
      <c r="F13" s="90">
        <f>+COURSSYD!N33</f>
        <v>3121.26</v>
      </c>
    </row>
    <row r="14" spans="1:6" ht="15">
      <c r="B14" s="10" t="s">
        <v>26</v>
      </c>
      <c r="C14" s="10" t="s">
        <v>94</v>
      </c>
      <c r="D14" s="11" t="s">
        <v>27</v>
      </c>
      <c r="E14" s="11" t="s">
        <v>28</v>
      </c>
      <c r="F14" s="90">
        <f>+COURSSYD!N34</f>
        <v>442.57999999999993</v>
      </c>
    </row>
    <row r="15" spans="1:6" ht="15">
      <c r="B15" s="12" t="s">
        <v>29</v>
      </c>
      <c r="C15" s="12" t="s">
        <v>30</v>
      </c>
      <c r="D15" s="13" t="s">
        <v>31</v>
      </c>
      <c r="E15" s="13" t="s">
        <v>32</v>
      </c>
      <c r="F15" s="90">
        <f>+COURSSYD!N35</f>
        <v>438.19800000000004</v>
      </c>
    </row>
    <row r="16" spans="1:6" ht="15">
      <c r="B16" s="10" t="s">
        <v>33</v>
      </c>
      <c r="C16" s="10" t="s">
        <v>34</v>
      </c>
      <c r="D16" s="11" t="s">
        <v>35</v>
      </c>
      <c r="E16" s="11" t="s">
        <v>36</v>
      </c>
      <c r="F16" s="90">
        <f>+COURSSYD!N36</f>
        <v>22.258000000000003</v>
      </c>
    </row>
    <row r="17" spans="2:6" ht="15">
      <c r="B17" s="12" t="s">
        <v>37</v>
      </c>
      <c r="C17" s="12" t="s">
        <v>38</v>
      </c>
      <c r="D17" s="13" t="s">
        <v>39</v>
      </c>
      <c r="E17" s="13" t="s">
        <v>40</v>
      </c>
      <c r="F17" s="90">
        <f>+COURSSYD!N37</f>
        <v>508.31599999999997</v>
      </c>
    </row>
    <row r="18" spans="2:6" ht="15">
      <c r="B18" s="10" t="s">
        <v>41</v>
      </c>
      <c r="C18" s="10" t="s">
        <v>90</v>
      </c>
      <c r="D18" s="11" t="s">
        <v>42</v>
      </c>
      <c r="E18" s="11" t="s">
        <v>43</v>
      </c>
      <c r="F18" s="90">
        <f>+COURSSYD!N38</f>
        <v>249.21800000000002</v>
      </c>
    </row>
    <row r="19" spans="2:6" ht="15">
      <c r="B19" s="12" t="s">
        <v>44</v>
      </c>
      <c r="C19" s="12" t="s">
        <v>45</v>
      </c>
      <c r="D19" s="13" t="s">
        <v>46</v>
      </c>
      <c r="E19" s="13" t="s">
        <v>47</v>
      </c>
      <c r="F19" s="90">
        <f>+COURSSYD!N39</f>
        <v>91.266000000000005</v>
      </c>
    </row>
    <row r="20" spans="2:6" ht="15">
      <c r="B20" s="10" t="s">
        <v>48</v>
      </c>
      <c r="C20" s="10" t="s">
        <v>49</v>
      </c>
      <c r="D20" s="11" t="s">
        <v>50</v>
      </c>
      <c r="E20" s="11" t="s">
        <v>51</v>
      </c>
      <c r="F20" s="90">
        <f>+COURSSYD!N40</f>
        <v>2899.3719999999998</v>
      </c>
    </row>
    <row r="21" spans="2:6" ht="15">
      <c r="B21" s="12" t="s">
        <v>52</v>
      </c>
      <c r="C21" s="12" t="s">
        <v>53</v>
      </c>
      <c r="D21" s="13" t="s">
        <v>54</v>
      </c>
      <c r="E21" s="13" t="s">
        <v>55</v>
      </c>
      <c r="F21" s="90">
        <f>+COURSSYD!N41</f>
        <v>559.45000000000005</v>
      </c>
    </row>
    <row r="22" spans="2:6" ht="15">
      <c r="B22" s="10" t="s">
        <v>56</v>
      </c>
      <c r="C22" s="10" t="s">
        <v>57</v>
      </c>
      <c r="D22" s="11"/>
      <c r="E22" s="11"/>
      <c r="F22" s="90">
        <f>+COURSSYD!N42</f>
        <v>53.179999999999993</v>
      </c>
    </row>
    <row r="23" spans="2:6" ht="15">
      <c r="B23" s="12" t="s">
        <v>60</v>
      </c>
      <c r="C23" s="12" t="s">
        <v>61</v>
      </c>
      <c r="D23" s="13" t="s">
        <v>62</v>
      </c>
      <c r="E23" s="13" t="s">
        <v>63</v>
      </c>
      <c r="F23" s="90">
        <f>+COURSSYD!N43</f>
        <v>2854.5660000000003</v>
      </c>
    </row>
    <row r="24" spans="2:6" ht="15">
      <c r="B24" s="10" t="s">
        <v>64</v>
      </c>
      <c r="C24" s="10" t="s">
        <v>65</v>
      </c>
      <c r="D24" s="11" t="s">
        <v>66</v>
      </c>
      <c r="E24" s="11" t="s">
        <v>67</v>
      </c>
      <c r="F24" s="90">
        <f>+COURSSYD!N44</f>
        <v>2735.2139999999999</v>
      </c>
    </row>
    <row r="25" spans="2:6" ht="15">
      <c r="B25" s="12" t="s">
        <v>68</v>
      </c>
      <c r="C25" s="12" t="s">
        <v>91</v>
      </c>
      <c r="D25" s="13" t="s">
        <v>69</v>
      </c>
      <c r="E25" s="13" t="s">
        <v>70</v>
      </c>
      <c r="F25" s="90">
        <f>+COURSSYD!N45</f>
        <v>620.46199999999988</v>
      </c>
    </row>
    <row r="26" spans="2:6" ht="15">
      <c r="B26" s="10" t="s">
        <v>71</v>
      </c>
      <c r="C26" s="10" t="s">
        <v>72</v>
      </c>
      <c r="D26" s="11" t="s">
        <v>73</v>
      </c>
      <c r="E26" s="11" t="s">
        <v>74</v>
      </c>
      <c r="F26" s="90" t="str">
        <f>+COURSSYD!N46</f>
        <v xml:space="preserve"> </v>
      </c>
    </row>
    <row r="27" spans="2:6" ht="15">
      <c r="B27" s="12" t="s">
        <v>75</v>
      </c>
      <c r="C27" s="12" t="s">
        <v>92</v>
      </c>
      <c r="D27" s="13" t="s">
        <v>76</v>
      </c>
      <c r="E27" s="13" t="s">
        <v>77</v>
      </c>
      <c r="F27" s="90" t="str">
        <f>+COURSSYD!N47</f>
        <v xml:space="preserve"> </v>
      </c>
    </row>
    <row r="28" spans="2:6" ht="15">
      <c r="B28" s="10" t="s">
        <v>78</v>
      </c>
      <c r="C28" s="10" t="s">
        <v>79</v>
      </c>
      <c r="D28" s="11" t="s">
        <v>80</v>
      </c>
      <c r="E28" s="11" t="s">
        <v>81</v>
      </c>
      <c r="F28" s="90">
        <f>+COURSSYD!N48</f>
        <v>0</v>
      </c>
    </row>
    <row r="29" spans="2:6" ht="15">
      <c r="B29" s="12" t="s">
        <v>82</v>
      </c>
      <c r="C29" s="12" t="s">
        <v>93</v>
      </c>
      <c r="D29" s="13" t="s">
        <v>83</v>
      </c>
      <c r="E29" s="13" t="s">
        <v>84</v>
      </c>
      <c r="F29" s="90">
        <f>+COURSSYD!N49</f>
        <v>0</v>
      </c>
    </row>
    <row r="30" spans="2:6" ht="15">
      <c r="F30" s="88"/>
    </row>
    <row r="31" spans="2:6" ht="15.75">
      <c r="B31" s="185"/>
      <c r="C31" s="185"/>
      <c r="D31" s="14"/>
      <c r="E31" s="15"/>
      <c r="F31" s="76"/>
    </row>
    <row r="32" spans="2:6" ht="12.75">
      <c r="B32" s="15"/>
      <c r="C32" s="15"/>
      <c r="D32" s="15"/>
      <c r="E32" s="15"/>
      <c r="F32" s="76"/>
    </row>
    <row r="33" spans="2:6" ht="12.75">
      <c r="B33" s="17"/>
      <c r="C33" s="17"/>
      <c r="D33" s="17"/>
      <c r="E33" s="17"/>
      <c r="F33" s="91"/>
    </row>
    <row r="34" spans="2:6" ht="12.75">
      <c r="B34" s="17"/>
      <c r="C34" s="17"/>
      <c r="D34" s="17"/>
      <c r="E34" s="17"/>
      <c r="F34" s="91"/>
    </row>
    <row r="35" spans="2:6" ht="12.75">
      <c r="B35" s="17"/>
      <c r="C35" s="17"/>
      <c r="D35" s="17"/>
      <c r="E35" s="17"/>
      <c r="F35" s="91"/>
    </row>
    <row r="36" spans="2:6" ht="12.75">
      <c r="B36" s="17"/>
      <c r="C36" s="17"/>
      <c r="D36" s="17"/>
      <c r="E36" s="17"/>
      <c r="F36" s="91"/>
    </row>
    <row r="37" spans="2:6" ht="12.75">
      <c r="B37" s="17"/>
      <c r="C37" s="17"/>
      <c r="D37" s="17"/>
      <c r="E37" s="17"/>
      <c r="F37" s="91"/>
    </row>
    <row r="38" spans="2:6" ht="12.75">
      <c r="B38" s="17"/>
      <c r="C38" s="187"/>
      <c r="D38" s="187"/>
      <c r="E38" s="199"/>
      <c r="F38" s="199"/>
    </row>
    <row r="39" spans="2:6" ht="12.75">
      <c r="B39" s="200"/>
      <c r="C39" s="17"/>
      <c r="D39" s="17"/>
      <c r="E39" s="17"/>
      <c r="F39" s="91"/>
    </row>
    <row r="40" spans="2:6" ht="12.75">
      <c r="B40" s="201"/>
      <c r="C40" s="19"/>
      <c r="D40" s="19"/>
      <c r="E40" s="19"/>
      <c r="F40" s="92"/>
    </row>
    <row r="41" spans="2:6" ht="12.75">
      <c r="B41" s="202"/>
      <c r="C41" s="19"/>
      <c r="D41" s="19"/>
      <c r="E41" s="19"/>
      <c r="F41" s="92"/>
    </row>
    <row r="42" spans="2:6" ht="12.75">
      <c r="B42" s="202"/>
      <c r="C42" s="19"/>
      <c r="D42" s="19"/>
      <c r="E42" s="19"/>
      <c r="F42" s="92"/>
    </row>
    <row r="43" spans="2:6" ht="12.75">
      <c r="B43" s="202"/>
      <c r="C43" s="20"/>
      <c r="D43" s="20"/>
      <c r="E43" s="20"/>
      <c r="F43" s="91"/>
    </row>
    <row r="44" spans="2:6" ht="12.75">
      <c r="B44" s="202"/>
      <c r="C44" s="20"/>
      <c r="D44" s="20"/>
      <c r="E44" s="20"/>
      <c r="F44" s="91"/>
    </row>
    <row r="45" spans="2:6" ht="12.75">
      <c r="B45" s="20"/>
      <c r="C45" s="21"/>
      <c r="D45" s="20"/>
      <c r="E45" s="20"/>
      <c r="F45" s="91"/>
    </row>
    <row r="46" spans="2:6" ht="12.75">
      <c r="B46" s="20"/>
      <c r="C46" s="22"/>
      <c r="D46" s="22"/>
      <c r="E46" s="19"/>
      <c r="F46" s="92"/>
    </row>
  </sheetData>
  <mergeCells count="10">
    <mergeCell ref="B31:C31"/>
    <mergeCell ref="C38:D38"/>
    <mergeCell ref="E38:F38"/>
    <mergeCell ref="B39:B44"/>
    <mergeCell ref="A1:F1"/>
    <mergeCell ref="A3:D3"/>
    <mergeCell ref="E3:F3"/>
    <mergeCell ref="A4:F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63"/>
  </cols>
  <sheetData>
    <row r="3" spans="2:8">
      <c r="F3" s="161" t="s">
        <v>232</v>
      </c>
      <c r="G3" s="161" t="s">
        <v>233</v>
      </c>
      <c r="H3" s="163" t="s">
        <v>234</v>
      </c>
    </row>
    <row r="4" spans="2:8">
      <c r="B4" s="10" t="s">
        <v>2</v>
      </c>
      <c r="C4" s="10" t="s">
        <v>3</v>
      </c>
      <c r="D4" s="11" t="s">
        <v>4</v>
      </c>
      <c r="E4" s="11" t="s">
        <v>5</v>
      </c>
      <c r="F4" s="162">
        <f>'cours RAMAMY'!F8</f>
        <v>4453.2639999999992</v>
      </c>
      <c r="G4">
        <f>'[1]SITE WEB'!F8</f>
        <v>3073.9839999999999</v>
      </c>
      <c r="H4" s="163">
        <f>F4-G4</f>
        <v>1379.2799999999993</v>
      </c>
    </row>
    <row r="5" spans="2:8">
      <c r="B5" s="12" t="s">
        <v>6</v>
      </c>
      <c r="C5" s="12" t="s">
        <v>7</v>
      </c>
      <c r="D5" s="13" t="s">
        <v>8</v>
      </c>
      <c r="E5" s="13" t="s">
        <v>9</v>
      </c>
      <c r="F5" s="162">
        <f>'cours RAMAMY'!F9</f>
        <v>3962.6459999999997</v>
      </c>
      <c r="G5">
        <f>'[1]SITE WEB'!F9</f>
        <v>2607.65</v>
      </c>
      <c r="H5" s="163">
        <f t="shared" ref="H5:H25" si="0">F5-G5</f>
        <v>1354.9959999999996</v>
      </c>
    </row>
    <row r="6" spans="2:8">
      <c r="B6" s="10" t="s">
        <v>10</v>
      </c>
      <c r="C6" s="10" t="s">
        <v>11</v>
      </c>
      <c r="D6" s="11" t="s">
        <v>12</v>
      </c>
      <c r="E6" s="11" t="s">
        <v>13</v>
      </c>
      <c r="F6" s="162">
        <f>'cours RAMAMY'!F10</f>
        <v>5296.5880000000006</v>
      </c>
      <c r="G6">
        <f>'[1]SITE WEB'!F10</f>
        <v>3960.6419999999998</v>
      </c>
      <c r="H6" s="163">
        <f t="shared" si="0"/>
        <v>1335.9460000000008</v>
      </c>
    </row>
    <row r="7" spans="2:8">
      <c r="B7" s="12" t="s">
        <v>14</v>
      </c>
      <c r="C7" s="12" t="s">
        <v>15</v>
      </c>
      <c r="D7" s="13" t="s">
        <v>16</v>
      </c>
      <c r="E7" s="13" t="s">
        <v>17</v>
      </c>
      <c r="F7" s="162">
        <f>'cours RAMAMY'!F11</f>
        <v>34.555999999999997</v>
      </c>
      <c r="G7">
        <f>'[1]SITE WEB'!F11</f>
        <v>22.175999999999998</v>
      </c>
      <c r="H7" s="163">
        <f t="shared" si="0"/>
        <v>12.379999999999999</v>
      </c>
    </row>
    <row r="8" spans="2:8">
      <c r="B8" s="10" t="s">
        <v>18</v>
      </c>
      <c r="C8" s="10" t="s">
        <v>19</v>
      </c>
      <c r="D8" s="11" t="s">
        <v>20</v>
      </c>
      <c r="E8" s="11" t="s">
        <v>21</v>
      </c>
      <c r="F8" s="162">
        <f>'cours RAMAMY'!F12</f>
        <v>4254.5</v>
      </c>
      <c r="G8">
        <f>'[1]SITE WEB'!F12</f>
        <v>2724.29</v>
      </c>
      <c r="H8" s="163">
        <f t="shared" si="0"/>
        <v>1530.21</v>
      </c>
    </row>
    <row r="9" spans="2:8">
      <c r="B9" s="12" t="s">
        <v>22</v>
      </c>
      <c r="C9" s="12" t="s">
        <v>23</v>
      </c>
      <c r="D9" s="13" t="s">
        <v>24</v>
      </c>
      <c r="E9" s="13" t="s">
        <v>25</v>
      </c>
      <c r="F9" s="162">
        <f>'cours RAMAMY'!F13</f>
        <v>3121.26</v>
      </c>
      <c r="G9">
        <f>'[1]SITE WEB'!F13</f>
        <v>2187.3879999999999</v>
      </c>
      <c r="H9" s="163">
        <f t="shared" si="0"/>
        <v>933.8720000000003</v>
      </c>
    </row>
    <row r="10" spans="2:8">
      <c r="B10" s="10" t="s">
        <v>26</v>
      </c>
      <c r="C10" s="10" t="s">
        <v>94</v>
      </c>
      <c r="D10" s="11" t="s">
        <v>27</v>
      </c>
      <c r="E10" s="11" t="s">
        <v>28</v>
      </c>
      <c r="F10" s="162">
        <f>'cours RAMAMY'!F14</f>
        <v>442.57999999999993</v>
      </c>
      <c r="G10">
        <f>'[1]SITE WEB'!F14</f>
        <v>340.02799999999996</v>
      </c>
      <c r="H10" s="163">
        <f t="shared" si="0"/>
        <v>102.55199999999996</v>
      </c>
    </row>
    <row r="11" spans="2:8">
      <c r="B11" s="12" t="s">
        <v>29</v>
      </c>
      <c r="C11" s="12" t="s">
        <v>30</v>
      </c>
      <c r="D11" s="13" t="s">
        <v>31</v>
      </c>
      <c r="E11" s="13" t="s">
        <v>32</v>
      </c>
      <c r="F11" s="162">
        <f>'cours RAMAMY'!F15</f>
        <v>438.19800000000004</v>
      </c>
      <c r="G11">
        <f>'[1]SITE WEB'!F15</f>
        <v>323.06400000000002</v>
      </c>
      <c r="H11" s="163">
        <f t="shared" si="0"/>
        <v>115.13400000000001</v>
      </c>
    </row>
    <row r="12" spans="2:8">
      <c r="B12" s="10" t="s">
        <v>33</v>
      </c>
      <c r="C12" s="10" t="s">
        <v>34</v>
      </c>
      <c r="D12" s="11" t="s">
        <v>35</v>
      </c>
      <c r="E12" s="11" t="s">
        <v>36</v>
      </c>
      <c r="F12" s="162">
        <f>'cours RAMAMY'!F16</f>
        <v>22.258000000000003</v>
      </c>
      <c r="G12">
        <f>'[1]SITE WEB'!F16</f>
        <v>14.701999999999998</v>
      </c>
      <c r="H12" s="163">
        <f t="shared" si="0"/>
        <v>7.5560000000000045</v>
      </c>
    </row>
    <row r="13" spans="2:8">
      <c r="B13" s="12" t="s">
        <v>37</v>
      </c>
      <c r="C13" s="12" t="s">
        <v>38</v>
      </c>
      <c r="D13" s="13" t="s">
        <v>39</v>
      </c>
      <c r="E13" s="13" t="s">
        <v>40</v>
      </c>
      <c r="F13" s="162">
        <f>'cours RAMAMY'!F17</f>
        <v>508.31599999999997</v>
      </c>
      <c r="G13">
        <f>'[1]SITE WEB'!F17</f>
        <v>336.35399999999998</v>
      </c>
      <c r="H13" s="163">
        <f t="shared" si="0"/>
        <v>171.96199999999999</v>
      </c>
    </row>
    <row r="14" spans="2:8">
      <c r="B14" s="10" t="s">
        <v>41</v>
      </c>
      <c r="C14" s="10" t="s">
        <v>90</v>
      </c>
      <c r="D14" s="11" t="s">
        <v>42</v>
      </c>
      <c r="E14" s="11" t="s">
        <v>43</v>
      </c>
      <c r="F14" s="162">
        <f>'cours RAMAMY'!F18</f>
        <v>249.21800000000002</v>
      </c>
      <c r="G14">
        <f>'[1]SITE WEB'!F18</f>
        <v>226.24600000000001</v>
      </c>
      <c r="H14" s="163">
        <f t="shared" si="0"/>
        <v>22.972000000000008</v>
      </c>
    </row>
    <row r="15" spans="2:8">
      <c r="B15" s="12" t="s">
        <v>44</v>
      </c>
      <c r="C15" s="12" t="s">
        <v>45</v>
      </c>
      <c r="D15" s="13" t="s">
        <v>46</v>
      </c>
      <c r="E15" s="13" t="s">
        <v>47</v>
      </c>
      <c r="F15" s="162">
        <f>'cours RAMAMY'!F19</f>
        <v>91.266000000000005</v>
      </c>
      <c r="G15">
        <f>'[1]SITE WEB'!F19</f>
        <v>80.902000000000001</v>
      </c>
      <c r="H15" s="163">
        <f t="shared" si="0"/>
        <v>10.364000000000004</v>
      </c>
    </row>
    <row r="16" spans="2:8">
      <c r="B16" s="10" t="s">
        <v>48</v>
      </c>
      <c r="C16" s="10" t="s">
        <v>49</v>
      </c>
      <c r="D16" s="11" t="s">
        <v>50</v>
      </c>
      <c r="E16" s="11" t="s">
        <v>51</v>
      </c>
      <c r="F16" s="162">
        <f>'cours RAMAMY'!F20</f>
        <v>2899.3719999999998</v>
      </c>
      <c r="G16">
        <f>'[1]SITE WEB'!F20</f>
        <v>1958.0099999999998</v>
      </c>
      <c r="H16" s="163">
        <f t="shared" si="0"/>
        <v>941.36200000000008</v>
      </c>
    </row>
    <row r="17" spans="2:8">
      <c r="B17" s="12" t="s">
        <v>52</v>
      </c>
      <c r="C17" s="12" t="s">
        <v>53</v>
      </c>
      <c r="D17" s="13" t="s">
        <v>54</v>
      </c>
      <c r="E17" s="13" t="s">
        <v>55</v>
      </c>
      <c r="F17" s="162">
        <f>'cours RAMAMY'!F21</f>
        <v>559.45000000000005</v>
      </c>
      <c r="G17">
        <f>'[1]SITE WEB'!F21</f>
        <v>82.088000000000008</v>
      </c>
      <c r="H17" s="163">
        <f t="shared" si="0"/>
        <v>477.36200000000002</v>
      </c>
    </row>
    <row r="18" spans="2:8">
      <c r="B18" s="10" t="s">
        <v>56</v>
      </c>
      <c r="C18" s="10" t="s">
        <v>57</v>
      </c>
      <c r="D18" s="11" t="s">
        <v>58</v>
      </c>
      <c r="E18" s="11" t="s">
        <v>59</v>
      </c>
      <c r="F18" s="162">
        <f>'cours RAMAMY'!F22</f>
        <v>53.179999999999993</v>
      </c>
      <c r="G18">
        <f>'[1]SITE WEB'!F22</f>
        <v>79.540000000000006</v>
      </c>
      <c r="H18" s="163">
        <f t="shared" si="0"/>
        <v>-26.360000000000014</v>
      </c>
    </row>
    <row r="19" spans="2:8">
      <c r="B19" s="12" t="s">
        <v>60</v>
      </c>
      <c r="C19" s="12" t="s">
        <v>61</v>
      </c>
      <c r="D19" s="13" t="s">
        <v>62</v>
      </c>
      <c r="E19" s="13" t="s">
        <v>63</v>
      </c>
      <c r="F19" s="162">
        <f>'cours RAMAMY'!F23</f>
        <v>2854.5660000000003</v>
      </c>
      <c r="G19">
        <f>'[1]SITE WEB'!F23</f>
        <v>41.974000000000004</v>
      </c>
      <c r="H19" s="163">
        <f t="shared" si="0"/>
        <v>2812.5920000000001</v>
      </c>
    </row>
    <row r="20" spans="2:8">
      <c r="B20" s="10" t="s">
        <v>64</v>
      </c>
      <c r="C20" s="10" t="s">
        <v>65</v>
      </c>
      <c r="D20" s="11" t="s">
        <v>66</v>
      </c>
      <c r="E20" s="11" t="s">
        <v>67</v>
      </c>
      <c r="F20" s="162">
        <f>'cours RAMAMY'!F24</f>
        <v>2735.2139999999999</v>
      </c>
      <c r="G20">
        <f>'[1]SITE WEB'!F24</f>
        <v>28.545999999999999</v>
      </c>
      <c r="H20" s="163">
        <f t="shared" si="0"/>
        <v>2706.6680000000001</v>
      </c>
    </row>
    <row r="21" spans="2:8">
      <c r="B21" s="12" t="s">
        <v>68</v>
      </c>
      <c r="C21" s="12" t="s">
        <v>91</v>
      </c>
      <c r="D21" s="13" t="s">
        <v>69</v>
      </c>
      <c r="E21" s="13" t="s">
        <v>70</v>
      </c>
      <c r="F21" s="162">
        <f>'cours RAMAMY'!F25</f>
        <v>620.46199999999988</v>
      </c>
      <c r="G21">
        <f>'[1]SITE WEB'!F25</f>
        <v>25.910000000000004</v>
      </c>
      <c r="H21" s="163">
        <f t="shared" si="0"/>
        <v>594.55199999999991</v>
      </c>
    </row>
    <row r="22" spans="2:8">
      <c r="B22" s="10" t="s">
        <v>71</v>
      </c>
      <c r="C22" s="10" t="s">
        <v>72</v>
      </c>
      <c r="D22" s="11" t="s">
        <v>73</v>
      </c>
      <c r="E22" s="11" t="s">
        <v>74</v>
      </c>
      <c r="F22" s="162" t="str">
        <f>'cours RAMAMY'!F26</f>
        <v xml:space="preserve"> </v>
      </c>
      <c r="G22">
        <f>'[1]SITE WEB'!F26</f>
        <v>0.21000000000000002</v>
      </c>
      <c r="H22" s="163" t="e">
        <f t="shared" si="0"/>
        <v>#VALUE!</v>
      </c>
    </row>
    <row r="23" spans="2:8">
      <c r="B23" s="12" t="s">
        <v>75</v>
      </c>
      <c r="C23" s="12" t="s">
        <v>92</v>
      </c>
      <c r="D23" s="13" t="s">
        <v>76</v>
      </c>
      <c r="E23" s="13" t="s">
        <v>77</v>
      </c>
      <c r="F23" s="162" t="str">
        <f>'cours RAMAMY'!F27</f>
        <v xml:space="preserve"> </v>
      </c>
      <c r="G23">
        <f>'[1]SITE WEB'!F27</f>
        <v>1.482</v>
      </c>
      <c r="H23" s="163" t="e">
        <f t="shared" si="0"/>
        <v>#VALUE!</v>
      </c>
    </row>
    <row r="24" spans="2:8">
      <c r="B24" s="10" t="s">
        <v>78</v>
      </c>
      <c r="C24" s="10" t="s">
        <v>79</v>
      </c>
      <c r="D24" s="11" t="s">
        <v>80</v>
      </c>
      <c r="E24" s="11" t="s">
        <v>81</v>
      </c>
      <c r="F24" s="162">
        <f>'cours RAMAMY'!F28</f>
        <v>0</v>
      </c>
      <c r="G24">
        <f>'[1]SITE WEB'!F28</f>
        <v>2132.518</v>
      </c>
      <c r="H24" s="163">
        <f t="shared" si="0"/>
        <v>-2132.518</v>
      </c>
    </row>
    <row r="25" spans="2:8">
      <c r="B25" s="12" t="s">
        <v>82</v>
      </c>
      <c r="C25" s="12" t="s">
        <v>93</v>
      </c>
      <c r="D25" s="13" t="s">
        <v>83</v>
      </c>
      <c r="E25" s="13" t="s">
        <v>84</v>
      </c>
      <c r="F25" s="162">
        <f>'cours RAMAMY'!F29</f>
        <v>0</v>
      </c>
      <c r="G25">
        <f>'[1]SITE WEB'!F29</f>
        <v>2028.5579999999998</v>
      </c>
      <c r="H25" s="163">
        <f t="shared" si="0"/>
        <v>-2028.5579999999998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COURSSYD</vt:lpstr>
      <vt:lpstr>SITE WEB</vt:lpstr>
      <vt:lpstr>cours RAMAMY</vt:lpstr>
      <vt:lpstr>COMP</vt:lpstr>
      <vt:lpstr>A</vt:lpstr>
      <vt:lpstr>COURSSYD!Zone_d_impression</vt:lpstr>
      <vt:lpstr>COURSSYD!Zone_impres_MI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2021-12-01T13:09:43Z</dcterms:modified>
</cp:coreProperties>
</file>